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05" windowWidth="14805" windowHeight="7110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2'!$A$1:$M$30</definedName>
    <definedName name="_xlnm.Print_Area" localSheetId="2">'Приложение 3'!$A$1:$M$54</definedName>
  </definedNames>
  <calcPr calcId="145621"/>
</workbook>
</file>

<file path=xl/calcChain.xml><?xml version="1.0" encoding="utf-8"?>
<calcChain xmlns="http://schemas.openxmlformats.org/spreadsheetml/2006/main">
  <c r="I53" i="7" l="1"/>
  <c r="I52" i="7"/>
  <c r="J49" i="7"/>
  <c r="M51" i="7" l="1"/>
  <c r="J48" i="7"/>
  <c r="J41" i="7"/>
  <c r="J36" i="7"/>
  <c r="J25" i="7"/>
  <c r="L24" i="3" l="1"/>
  <c r="K24" i="3"/>
  <c r="J24" i="3"/>
  <c r="I24" i="3"/>
  <c r="H24" i="3"/>
  <c r="G24" i="3"/>
  <c r="F24" i="3"/>
  <c r="E24" i="3"/>
  <c r="D24" i="3"/>
  <c r="C24" i="3"/>
  <c r="B24" i="3"/>
  <c r="I48" i="7" l="1"/>
  <c r="G48" i="7"/>
  <c r="F48" i="7"/>
  <c r="D48" i="7"/>
  <c r="C48" i="7"/>
  <c r="J27" i="6"/>
  <c r="I27" i="6"/>
  <c r="G27" i="6"/>
  <c r="F27" i="6"/>
  <c r="D27" i="6"/>
  <c r="J28" i="6" l="1"/>
  <c r="J29" i="6" s="1"/>
  <c r="G29" i="7"/>
  <c r="I30" i="7" s="1"/>
  <c r="G19" i="6" l="1"/>
  <c r="C41" i="7" l="1"/>
  <c r="I41" i="7"/>
  <c r="G41" i="7" l="1"/>
  <c r="F41" i="7"/>
  <c r="D41" i="7"/>
  <c r="I42" i="7" s="1"/>
  <c r="L30" i="3"/>
  <c r="K30" i="3"/>
  <c r="J30" i="3"/>
  <c r="I30" i="3"/>
  <c r="H30" i="3"/>
  <c r="G30" i="3"/>
  <c r="F30" i="3"/>
  <c r="E30" i="3"/>
  <c r="D30" i="3"/>
  <c r="C30" i="3"/>
  <c r="B30" i="3"/>
  <c r="E27" i="3" l="1"/>
  <c r="E31" i="3" s="1"/>
  <c r="G18" i="7" l="1"/>
  <c r="I36" i="7" l="1"/>
  <c r="G36" i="7"/>
  <c r="I37" i="7" s="1"/>
  <c r="F36" i="7"/>
  <c r="D36" i="7"/>
  <c r="C36" i="7"/>
  <c r="L27" i="3"/>
  <c r="L31" i="3" s="1"/>
  <c r="K27" i="3"/>
  <c r="K31" i="3" s="1"/>
  <c r="J27" i="3"/>
  <c r="J31" i="3" s="1"/>
  <c r="I27" i="3"/>
  <c r="I31" i="3" s="1"/>
  <c r="H27" i="3"/>
  <c r="H31" i="3" s="1"/>
  <c r="G27" i="3"/>
  <c r="G31" i="3" s="1"/>
  <c r="F27" i="3"/>
  <c r="F31" i="3" s="1"/>
  <c r="D27" i="3"/>
  <c r="D31" i="3" s="1"/>
  <c r="C27" i="3"/>
  <c r="C31" i="3" s="1"/>
  <c r="B27" i="3"/>
  <c r="B31" i="3" s="1"/>
  <c r="I25" i="7" l="1"/>
  <c r="J16" i="6"/>
  <c r="F19" i="6"/>
  <c r="C25" i="7" l="1"/>
  <c r="D19" i="7" l="1"/>
  <c r="C18" i="7"/>
  <c r="J19" i="6" l="1"/>
  <c r="I18" i="7" l="1"/>
  <c r="F25" i="7" l="1"/>
  <c r="D20" i="6" l="1"/>
  <c r="D18" i="7" l="1"/>
  <c r="I19" i="7" l="1"/>
  <c r="D25" i="7"/>
  <c r="G25" i="7"/>
  <c r="I26" i="7" s="1"/>
  <c r="L43" i="7" l="1"/>
  <c r="L54" i="7" s="1"/>
  <c r="I19" i="6"/>
  <c r="D19" i="6"/>
  <c r="C19" i="6"/>
  <c r="J20" i="6" l="1"/>
  <c r="J21" i="6" s="1"/>
  <c r="L30" i="6" s="1"/>
</calcChain>
</file>

<file path=xl/sharedStrings.xml><?xml version="1.0" encoding="utf-8"?>
<sst xmlns="http://schemas.openxmlformats.org/spreadsheetml/2006/main" count="340" uniqueCount="87">
  <si>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</si>
  <si>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</si>
  <si>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</si>
  <si>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</si>
  <si>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</si>
  <si>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</si>
  <si>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</si>
  <si>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</si>
  <si>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</si>
  <si>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</si>
  <si>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</si>
  <si>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</si>
  <si>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</si>
  <si>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</si>
  <si>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</si>
  <si>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</si>
  <si>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</si>
  <si>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</si>
  <si>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</si>
  <si>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</si>
  <si>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</si>
  <si>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</si>
  <si>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</si>
  <si>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</si>
  <si>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</si>
  <si>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</si>
  <si>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Площадь квартиры.кв.м.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</si>
  <si>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</si>
  <si>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</si>
  <si>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</si>
  <si>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</si>
  <si>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</si>
  <si>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</si>
  <si>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</si>
  <si>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</si>
  <si>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2024 год</t>
  </si>
  <si>
    <t>г. Печора</t>
  </si>
  <si>
    <t xml:space="preserve">ИТОГО по 2024 году: </t>
  </si>
  <si>
    <t>п. Луговой</t>
  </si>
  <si>
    <t>п. Луговой, ул. Центральная, д. 19</t>
  </si>
  <si>
    <t>нежилые</t>
  </si>
  <si>
    <t>"Приложение № 1</t>
  </si>
  <si>
    <t>Количество зарегистрированных граждан /собственников жилых помещений, чел.</t>
  </si>
  <si>
    <t xml:space="preserve">                                                                                         </t>
  </si>
  <si>
    <t xml:space="preserve">Приложение № 1 </t>
  </si>
  <si>
    <t xml:space="preserve">к изменениям, вносимым в постановление администрации МР "Печора"   </t>
  </si>
  <si>
    <t xml:space="preserve"> от  09.02.2024 № 161</t>
  </si>
  <si>
    <t xml:space="preserve">к муниципальной адресной программе «Переселение граждан из аварийного
</t>
  </si>
  <si>
    <t xml:space="preserve">жилищного фонда, имеющего угрозу обрушения    </t>
  </si>
  <si>
    <t xml:space="preserve">                                                                               </t>
  </si>
  <si>
    <t xml:space="preserve"> на территории муниципального района «Печора»</t>
  </si>
  <si>
    <t xml:space="preserve">                                                                                                    </t>
  </si>
  <si>
    <t xml:space="preserve"> Приложение № 2</t>
  </si>
  <si>
    <t xml:space="preserve">                                                      </t>
  </si>
  <si>
    <t xml:space="preserve">                                                                                                        </t>
  </si>
  <si>
    <t xml:space="preserve">Приложение № 2 </t>
  </si>
  <si>
    <t xml:space="preserve"> к муниципальной адресной программе «Переселение граждан из </t>
  </si>
  <si>
    <t xml:space="preserve">аварийного жилищного фонда,имеющего угрозу обрушения </t>
  </si>
  <si>
    <t xml:space="preserve">                                     </t>
  </si>
  <si>
    <t>на территории муниципального района «Печора»</t>
  </si>
  <si>
    <t xml:space="preserve">                                                                                                            </t>
  </si>
  <si>
    <t>Приложение № 3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</si>
  <si>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</si>
  <si>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</si>
  <si>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</si>
  <si>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</si>
  <si>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</si>
  <si>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</si>
  <si>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</si>
  <si>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ИТОГО по 2024 году:</t>
  </si>
  <si>
    <t>п. Озёрный, ул. Центральная, д. 4</t>
  </si>
  <si>
    <t>п. Озёрный</t>
  </si>
  <si>
    <t>2</t>
  </si>
  <si>
    <t>п. Озерный</t>
  </si>
  <si>
    <t>г. Печора, ул. Социалистическая, д. 34, кв. 8</t>
  </si>
  <si>
    <t xml:space="preserve">Перечень многоквартирных домов, подлежащих расселению в 2024-2025 годах </t>
  </si>
  <si>
    <t>г. Печора, ул. Советская, д. 55</t>
  </si>
  <si>
    <t>Перечень жилых помещений, находящихся в собственности МО МР "Печора" и подлежащих расселению в 2024-2025 годах</t>
  </si>
  <si>
    <t>2025 год</t>
  </si>
  <si>
    <t>1 ком.3</t>
  </si>
  <si>
    <t>1 ком. 1,2</t>
  </si>
  <si>
    <t>Перечень жилых помещений, находящихся в собственности граждан и подлежащих расселению в 2024-2025 годах</t>
  </si>
  <si>
    <t xml:space="preserve">ИТОГО по 2025 году: </t>
  </si>
  <si>
    <t xml:space="preserve">ИТОГО по Программе </t>
  </si>
  <si>
    <t>ИТОГО по 2025 году:</t>
  </si>
  <si>
    <t>г. Печора, ул. Социалистическая, д. 32, кв. 3</t>
  </si>
  <si>
    <t>Четырёхкомнатный квартиры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</si>
</sst>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3" fontId="18" fillId="0" borderId="0" xfId="0" applyNumberFormat="1" applyFont="1"/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center" vertical="center" wrapText="1"/>
    </xf>
    <xf numFmtId="4" fontId="9" fillId="6" borderId="8" xfId="0" applyNumberFormat="1" applyFont="1" applyFill="1" applyBorder="1" applyAlignment="1">
      <alignment horizontal="center" vertical="center" wrapText="1"/>
    </xf>
    <xf numFmtId="3" fontId="9" fillId="6" borderId="8" xfId="0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165" fontId="8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4" fontId="15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ont="1" applyFill="1"/>
    <xf numFmtId="3" fontId="0" fillId="3" borderId="0" xfId="0" applyNumberFormat="1" applyFill="1"/>
    <xf numFmtId="165" fontId="9" fillId="2" borderId="1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3" fontId="20" fillId="0" borderId="0" xfId="0" applyNumberFormat="1" applyFont="1"/>
    <xf numFmtId="4" fontId="9" fillId="5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4" fontId="0" fillId="2" borderId="0" xfId="0" applyNumberFormat="1" applyFill="1"/>
    <xf numFmtId="0" fontId="9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15" fillId="3" borderId="0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9" fillId="3" borderId="0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4" fontId="9" fillId="4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1" fontId="5" fillId="5" borderId="8" xfId="0" applyNumberFormat="1" applyFont="1" applyFill="1" applyBorder="1" applyAlignment="1">
      <alignment horizontal="center" vertical="center" wrapText="1"/>
    </xf>
    <xf numFmtId="4" fontId="9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3" fontId="0" fillId="5" borderId="0" xfId="0" applyNumberFormat="1" applyFill="1"/>
    <xf numFmtId="0" fontId="5" fillId="7" borderId="8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4" borderId="8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5" fillId="7" borderId="3" xfId="0" applyNumberFormat="1" applyFont="1" applyFill="1" applyBorder="1" applyAlignment="1">
      <alignment horizontal="center" vertical="center" wrapText="1"/>
    </xf>
    <xf numFmtId="4" fontId="5" fillId="7" borderId="4" xfId="0" applyNumberFormat="1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3" borderId="1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center" vertical="center" wrapText="1"/>
    </xf>
    <xf numFmtId="1" fontId="9" fillId="5" borderId="8" xfId="0" applyNumberFormat="1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left" vertical="center" wrapText="1"/>
    </xf>
    <xf numFmtId="3" fontId="9" fillId="7" borderId="8" xfId="0" applyNumberFormat="1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3" fontId="9" fillId="7" borderId="8" xfId="0" applyNumberFormat="1" applyFont="1" applyFill="1" applyBorder="1" applyAlignment="1">
      <alignment horizontal="left" vertical="center" wrapText="1"/>
    </xf>
    <xf numFmtId="4" fontId="9" fillId="7" borderId="3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3" fontId="5" fillId="7" borderId="3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 applyBorder="1" applyAlignment="1">
      <alignment horizontal="center" vertical="center" wrapText="1"/>
    </xf>
    <xf numFmtId="4" fontId="0" fillId="7" borderId="0" xfId="0" applyNumberFormat="1" applyFill="1"/>
    <xf numFmtId="0" fontId="0" fillId="7" borderId="0" xfId="0" applyFill="1"/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 wrapText="1"/>
    </xf>
    <xf numFmtId="3" fontId="9" fillId="5" borderId="0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topLeftCell="A13" zoomScale="90" zoomScaleNormal="90" workbookViewId="0">
      <selection sqref="A1:L33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5" ht="15" customHeight="1" x14ac:dyDescent="0.25">
      <c r="I1" s="89" t="s">
        <v>43</v>
      </c>
      <c r="J1" s="89"/>
      <c r="K1" s="89"/>
      <c r="L1" s="87" t="s">
        <v>44</v>
      </c>
    </row>
    <row r="2" spans="1:15" ht="15" customHeight="1" x14ac:dyDescent="0.25">
      <c r="I2" s="178" t="s">
        <v>45</v>
      </c>
      <c r="J2" s="178"/>
      <c r="K2" s="178"/>
      <c r="L2" s="178"/>
    </row>
    <row r="3" spans="1:15" ht="15" customHeight="1" x14ac:dyDescent="0.25">
      <c r="I3" s="89"/>
      <c r="J3" s="89"/>
      <c r="K3" s="178" t="s">
        <v>46</v>
      </c>
      <c r="L3" s="178"/>
    </row>
    <row r="4" spans="1:15" x14ac:dyDescent="0.25">
      <c r="I4" s="90"/>
      <c r="J4" s="90"/>
      <c r="K4" s="90"/>
      <c r="L4" s="90"/>
    </row>
    <row r="5" spans="1:15" ht="16.5" customHeight="1" x14ac:dyDescent="0.25">
      <c r="A5" s="1"/>
      <c r="B5" s="1"/>
      <c r="C5" s="1"/>
      <c r="D5" s="1"/>
      <c r="E5" s="1"/>
      <c r="F5" s="1"/>
      <c r="G5" s="1"/>
      <c r="H5" s="1"/>
      <c r="I5" s="91"/>
      <c r="J5" s="92"/>
      <c r="K5" s="92"/>
      <c r="L5" s="93" t="s">
        <v>41</v>
      </c>
    </row>
    <row r="6" spans="1:15" ht="15" customHeight="1" x14ac:dyDescent="0.25">
      <c r="A6" s="1"/>
      <c r="B6" s="1"/>
      <c r="C6" s="1"/>
      <c r="D6" s="1"/>
      <c r="E6" s="1"/>
      <c r="F6" s="1"/>
      <c r="G6" s="1"/>
      <c r="H6" s="1"/>
      <c r="I6" s="177" t="s">
        <v>47</v>
      </c>
      <c r="J6" s="177"/>
      <c r="K6" s="177"/>
      <c r="L6" s="177"/>
      <c r="O6" t="s">
        <v>49</v>
      </c>
    </row>
    <row r="7" spans="1:15" ht="15.75" customHeight="1" x14ac:dyDescent="0.25">
      <c r="A7" s="1"/>
      <c r="B7" s="1"/>
      <c r="C7" s="1"/>
      <c r="D7" s="1"/>
      <c r="E7" s="1"/>
      <c r="F7" s="1"/>
      <c r="G7" s="1"/>
      <c r="H7" s="1"/>
      <c r="I7" s="179" t="s">
        <v>48</v>
      </c>
      <c r="J7" s="179"/>
      <c r="K7" s="179"/>
      <c r="L7" s="179"/>
    </row>
    <row r="8" spans="1:15" ht="19.5" customHeight="1" x14ac:dyDescent="0.25">
      <c r="A8" s="1"/>
      <c r="B8" s="1"/>
      <c r="C8" s="1"/>
      <c r="D8" s="1"/>
      <c r="E8" s="1"/>
      <c r="F8" s="1"/>
      <c r="G8" s="1"/>
      <c r="H8" s="1"/>
      <c r="I8" s="180" t="s">
        <v>50</v>
      </c>
      <c r="J8" s="180"/>
      <c r="K8" s="180"/>
      <c r="L8" s="180"/>
    </row>
    <row r="9" spans="1:15" ht="23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17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5" ht="15.75" x14ac:dyDescent="0.25">
      <c r="A11" s="167" t="s">
        <v>75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</row>
    <row r="12" spans="1:15" ht="15.7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5" ht="30.75" customHeight="1" x14ac:dyDescent="0.25">
      <c r="A13" s="175" t="s">
        <v>0</v>
      </c>
      <c r="B13" s="172" t="s">
        <v>14</v>
      </c>
      <c r="C13" s="189" t="s">
        <v>15</v>
      </c>
      <c r="D13" s="190"/>
      <c r="E13" s="191"/>
      <c r="F13" s="172" t="s">
        <v>25</v>
      </c>
      <c r="G13" s="170" t="s">
        <v>17</v>
      </c>
      <c r="H13" s="185"/>
      <c r="I13" s="172" t="s">
        <v>22</v>
      </c>
      <c r="J13" s="170" t="s">
        <v>15</v>
      </c>
      <c r="K13" s="171"/>
      <c r="L13" s="175" t="s">
        <v>42</v>
      </c>
      <c r="M13" s="4"/>
    </row>
    <row r="14" spans="1:15" ht="25.5" customHeight="1" x14ac:dyDescent="0.25">
      <c r="A14" s="175"/>
      <c r="B14" s="176"/>
      <c r="C14" s="168" t="s">
        <v>16</v>
      </c>
      <c r="D14" s="169"/>
      <c r="E14" s="192" t="s">
        <v>40</v>
      </c>
      <c r="F14" s="176"/>
      <c r="G14" s="172" t="s">
        <v>18</v>
      </c>
      <c r="H14" s="172" t="s">
        <v>19</v>
      </c>
      <c r="I14" s="176"/>
      <c r="J14" s="172" t="s">
        <v>24</v>
      </c>
      <c r="K14" s="175" t="s">
        <v>23</v>
      </c>
      <c r="L14" s="175"/>
      <c r="M14" s="5"/>
    </row>
    <row r="15" spans="1:15" ht="47.25" customHeight="1" x14ac:dyDescent="0.25">
      <c r="A15" s="175"/>
      <c r="B15" s="184"/>
      <c r="C15" s="25" t="s">
        <v>20</v>
      </c>
      <c r="D15" s="21" t="s">
        <v>21</v>
      </c>
      <c r="E15" s="193"/>
      <c r="F15" s="184"/>
      <c r="G15" s="184"/>
      <c r="H15" s="184"/>
      <c r="I15" s="176"/>
      <c r="J15" s="173"/>
      <c r="K15" s="175"/>
      <c r="L15" s="175"/>
      <c r="M15" s="181"/>
    </row>
    <row r="16" spans="1:15" ht="15" hidden="1" customHeight="1" x14ac:dyDescent="0.25">
      <c r="A16" s="175"/>
      <c r="B16" s="21"/>
      <c r="C16" s="21"/>
      <c r="D16" s="21"/>
      <c r="E16" s="83"/>
      <c r="F16" s="21"/>
      <c r="G16" s="21"/>
      <c r="H16" s="21"/>
      <c r="I16" s="26"/>
      <c r="J16" s="174"/>
      <c r="K16" s="175"/>
      <c r="L16" s="175"/>
      <c r="M16" s="181"/>
    </row>
    <row r="17" spans="1:13" ht="15" hidden="1" customHeight="1" x14ac:dyDescent="0.25">
      <c r="A17" s="175"/>
      <c r="B17" s="21"/>
      <c r="C17" s="21"/>
      <c r="D17" s="21"/>
      <c r="E17" s="83"/>
      <c r="F17" s="21"/>
      <c r="G17" s="21"/>
      <c r="H17" s="21"/>
      <c r="I17" s="21"/>
      <c r="J17" s="21"/>
      <c r="K17" s="21"/>
      <c r="L17" s="175"/>
      <c r="M17" s="181"/>
    </row>
    <row r="18" spans="1:13" ht="24" customHeight="1" x14ac:dyDescent="0.25">
      <c r="A18" s="182" t="s">
        <v>36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5"/>
    </row>
    <row r="19" spans="1:13" ht="39.75" customHeight="1" x14ac:dyDescent="0.25">
      <c r="A19" s="22" t="s">
        <v>33</v>
      </c>
      <c r="B19" s="22">
        <v>12</v>
      </c>
      <c r="C19" s="22">
        <v>10</v>
      </c>
      <c r="D19" s="22">
        <v>2</v>
      </c>
      <c r="E19" s="22">
        <v>0</v>
      </c>
      <c r="F19" s="22">
        <v>10</v>
      </c>
      <c r="G19" s="22">
        <v>5</v>
      </c>
      <c r="H19" s="22">
        <v>5</v>
      </c>
      <c r="I19" s="58">
        <v>437.2</v>
      </c>
      <c r="J19" s="22">
        <v>229.7</v>
      </c>
      <c r="K19" s="22">
        <v>207.5</v>
      </c>
      <c r="L19" s="46">
        <v>16</v>
      </c>
      <c r="M19" s="9"/>
    </row>
    <row r="20" spans="1:13" ht="34.5" customHeight="1" x14ac:dyDescent="0.25">
      <c r="A20" s="22" t="s">
        <v>34</v>
      </c>
      <c r="B20" s="22">
        <v>8</v>
      </c>
      <c r="C20" s="22">
        <v>8</v>
      </c>
      <c r="D20" s="22">
        <v>0</v>
      </c>
      <c r="E20" s="22">
        <v>0</v>
      </c>
      <c r="F20" s="22">
        <v>8</v>
      </c>
      <c r="G20" s="22">
        <v>0</v>
      </c>
      <c r="H20" s="22">
        <v>8</v>
      </c>
      <c r="I20" s="73">
        <v>415</v>
      </c>
      <c r="J20" s="74">
        <v>0</v>
      </c>
      <c r="K20" s="73">
        <v>415</v>
      </c>
      <c r="L20" s="22">
        <v>14</v>
      </c>
      <c r="M20" s="183"/>
    </row>
    <row r="21" spans="1:13" ht="47.25" customHeight="1" x14ac:dyDescent="0.25">
      <c r="A21" s="103" t="s">
        <v>74</v>
      </c>
      <c r="B21" s="22">
        <v>1</v>
      </c>
      <c r="C21" s="22">
        <v>1</v>
      </c>
      <c r="D21" s="22">
        <v>0</v>
      </c>
      <c r="E21" s="22">
        <v>0</v>
      </c>
      <c r="F21" s="22">
        <v>1</v>
      </c>
      <c r="G21" s="22">
        <v>0</v>
      </c>
      <c r="H21" s="22">
        <v>1</v>
      </c>
      <c r="I21" s="73">
        <v>39</v>
      </c>
      <c r="J21" s="74">
        <v>0</v>
      </c>
      <c r="K21" s="73">
        <v>39</v>
      </c>
      <c r="L21" s="22">
        <v>1</v>
      </c>
      <c r="M21" s="183"/>
    </row>
    <row r="22" spans="1:13" ht="47.25" customHeight="1" x14ac:dyDescent="0.25">
      <c r="A22" s="103" t="s">
        <v>76</v>
      </c>
      <c r="B22" s="22">
        <v>9</v>
      </c>
      <c r="C22" s="22">
        <v>8</v>
      </c>
      <c r="D22" s="22">
        <v>1</v>
      </c>
      <c r="E22" s="22">
        <v>0</v>
      </c>
      <c r="F22" s="22">
        <v>8</v>
      </c>
      <c r="G22" s="22">
        <v>5</v>
      </c>
      <c r="H22" s="22">
        <v>3</v>
      </c>
      <c r="I22" s="73">
        <v>407.7</v>
      </c>
      <c r="J22" s="74">
        <v>236.2</v>
      </c>
      <c r="K22" s="73">
        <v>171.5</v>
      </c>
      <c r="L22" s="22">
        <v>16</v>
      </c>
      <c r="M22" s="183"/>
    </row>
    <row r="23" spans="1:13" ht="47.25" customHeight="1" x14ac:dyDescent="0.25">
      <c r="A23" s="103" t="s">
        <v>85</v>
      </c>
      <c r="B23" s="22">
        <v>1</v>
      </c>
      <c r="C23" s="22">
        <v>1</v>
      </c>
      <c r="D23" s="22">
        <v>0</v>
      </c>
      <c r="E23" s="22">
        <v>0</v>
      </c>
      <c r="F23" s="22">
        <v>1</v>
      </c>
      <c r="G23" s="22">
        <v>0</v>
      </c>
      <c r="H23" s="22">
        <v>1</v>
      </c>
      <c r="I23" s="73">
        <v>81.599999999999994</v>
      </c>
      <c r="J23" s="74">
        <v>0</v>
      </c>
      <c r="K23" s="73">
        <v>81.599999999999994</v>
      </c>
      <c r="L23" s="22">
        <v>5</v>
      </c>
      <c r="M23" s="183"/>
    </row>
    <row r="24" spans="1:13" s="59" customFormat="1" ht="34.5" customHeight="1" x14ac:dyDescent="0.25">
      <c r="A24" s="95" t="s">
        <v>13</v>
      </c>
      <c r="B24" s="96">
        <f>+B19+B20+B21+B22+B23</f>
        <v>31</v>
      </c>
      <c r="C24" s="96">
        <f t="shared" ref="C24:L24" si="0">+C19+C20+C21+C22+C23</f>
        <v>28</v>
      </c>
      <c r="D24" s="96">
        <f t="shared" si="0"/>
        <v>3</v>
      </c>
      <c r="E24" s="96">
        <f t="shared" si="0"/>
        <v>0</v>
      </c>
      <c r="F24" s="96">
        <f t="shared" si="0"/>
        <v>28</v>
      </c>
      <c r="G24" s="96">
        <f t="shared" si="0"/>
        <v>10</v>
      </c>
      <c r="H24" s="96">
        <f t="shared" si="0"/>
        <v>18</v>
      </c>
      <c r="I24" s="96">
        <f t="shared" si="0"/>
        <v>1380.5</v>
      </c>
      <c r="J24" s="96">
        <f t="shared" si="0"/>
        <v>465.9</v>
      </c>
      <c r="K24" s="96">
        <f t="shared" si="0"/>
        <v>914.6</v>
      </c>
      <c r="L24" s="96">
        <f t="shared" si="0"/>
        <v>52</v>
      </c>
      <c r="M24" s="183"/>
    </row>
    <row r="25" spans="1:13" ht="24" customHeight="1" x14ac:dyDescent="0.25">
      <c r="A25" s="186" t="s">
        <v>38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8"/>
      <c r="M25" s="183"/>
    </row>
    <row r="26" spans="1:13" ht="37.5" customHeight="1" x14ac:dyDescent="0.25">
      <c r="A26" s="77" t="s">
        <v>39</v>
      </c>
      <c r="B26" s="77">
        <v>8</v>
      </c>
      <c r="C26" s="77">
        <v>6</v>
      </c>
      <c r="D26" s="77">
        <v>1</v>
      </c>
      <c r="E26" s="77">
        <v>1</v>
      </c>
      <c r="F26" s="77">
        <v>6</v>
      </c>
      <c r="G26" s="77">
        <v>0</v>
      </c>
      <c r="H26" s="77">
        <v>6</v>
      </c>
      <c r="I26" s="77">
        <v>238.4</v>
      </c>
      <c r="J26" s="77">
        <v>0</v>
      </c>
      <c r="K26" s="77">
        <v>238.4</v>
      </c>
      <c r="L26" s="77">
        <v>16</v>
      </c>
      <c r="M26" s="76"/>
    </row>
    <row r="27" spans="1:13" ht="15.75" x14ac:dyDescent="0.25">
      <c r="A27" s="20" t="s">
        <v>2</v>
      </c>
      <c r="B27" s="20">
        <f>B26</f>
        <v>8</v>
      </c>
      <c r="C27" s="20">
        <f t="shared" ref="C27:L27" si="1">C26</f>
        <v>6</v>
      </c>
      <c r="D27" s="20">
        <f t="shared" si="1"/>
        <v>1</v>
      </c>
      <c r="E27" s="20">
        <f>E26</f>
        <v>1</v>
      </c>
      <c r="F27" s="20">
        <f t="shared" si="1"/>
        <v>6</v>
      </c>
      <c r="G27" s="20">
        <f t="shared" si="1"/>
        <v>0</v>
      </c>
      <c r="H27" s="20">
        <f t="shared" si="1"/>
        <v>6</v>
      </c>
      <c r="I27" s="45">
        <f t="shared" si="1"/>
        <v>238.4</v>
      </c>
      <c r="J27" s="45">
        <f t="shared" si="1"/>
        <v>0</v>
      </c>
      <c r="K27" s="45">
        <f t="shared" si="1"/>
        <v>238.4</v>
      </c>
      <c r="L27" s="20">
        <f t="shared" si="1"/>
        <v>16</v>
      </c>
      <c r="M27" s="8"/>
    </row>
    <row r="28" spans="1:13" ht="15.75" x14ac:dyDescent="0.25">
      <c r="A28" s="164" t="s">
        <v>73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6"/>
      <c r="M28" s="88"/>
    </row>
    <row r="29" spans="1:13" s="98" customFormat="1" ht="31.5" x14ac:dyDescent="0.25">
      <c r="A29" s="30" t="s">
        <v>70</v>
      </c>
      <c r="B29" s="30">
        <v>3</v>
      </c>
      <c r="C29" s="30">
        <v>3</v>
      </c>
      <c r="D29" s="30">
        <v>0</v>
      </c>
      <c r="E29" s="30">
        <v>0</v>
      </c>
      <c r="F29" s="30">
        <v>3</v>
      </c>
      <c r="G29" s="30">
        <v>0</v>
      </c>
      <c r="H29" s="30">
        <v>3</v>
      </c>
      <c r="I29" s="68">
        <v>113.2</v>
      </c>
      <c r="J29" s="30">
        <v>0</v>
      </c>
      <c r="K29" s="30">
        <v>113.2</v>
      </c>
      <c r="L29" s="30">
        <v>3</v>
      </c>
      <c r="M29" s="97"/>
    </row>
    <row r="30" spans="1:13" s="59" customFormat="1" ht="15.75" x14ac:dyDescent="0.25">
      <c r="A30" s="20" t="s">
        <v>2</v>
      </c>
      <c r="B30" s="20">
        <f>B29</f>
        <v>3</v>
      </c>
      <c r="C30" s="20">
        <f t="shared" ref="C30:L30" si="2">C29</f>
        <v>3</v>
      </c>
      <c r="D30" s="20">
        <f t="shared" si="2"/>
        <v>0</v>
      </c>
      <c r="E30" s="20">
        <f t="shared" si="2"/>
        <v>0</v>
      </c>
      <c r="F30" s="20">
        <f t="shared" si="2"/>
        <v>3</v>
      </c>
      <c r="G30" s="20">
        <f t="shared" si="2"/>
        <v>0</v>
      </c>
      <c r="H30" s="20">
        <f t="shared" si="2"/>
        <v>3</v>
      </c>
      <c r="I30" s="100">
        <f t="shared" si="2"/>
        <v>113.2</v>
      </c>
      <c r="J30" s="20">
        <f t="shared" si="2"/>
        <v>0</v>
      </c>
      <c r="K30" s="20">
        <f t="shared" si="2"/>
        <v>113.2</v>
      </c>
      <c r="L30" s="20">
        <f t="shared" si="2"/>
        <v>3</v>
      </c>
      <c r="M30" s="94"/>
    </row>
    <row r="31" spans="1:13" ht="18" customHeight="1" x14ac:dyDescent="0.25">
      <c r="A31" s="69" t="s">
        <v>3</v>
      </c>
      <c r="B31" s="70">
        <f>B24+B27+B30</f>
        <v>42</v>
      </c>
      <c r="C31" s="70">
        <f t="shared" ref="C31:L31" si="3">C24+C27+C30</f>
        <v>37</v>
      </c>
      <c r="D31" s="70">
        <f t="shared" si="3"/>
        <v>4</v>
      </c>
      <c r="E31" s="70">
        <f t="shared" si="3"/>
        <v>1</v>
      </c>
      <c r="F31" s="70">
        <f t="shared" si="3"/>
        <v>37</v>
      </c>
      <c r="G31" s="70">
        <f t="shared" si="3"/>
        <v>10</v>
      </c>
      <c r="H31" s="70">
        <f t="shared" si="3"/>
        <v>27</v>
      </c>
      <c r="I31" s="109">
        <f t="shared" si="3"/>
        <v>1732.1000000000001</v>
      </c>
      <c r="J31" s="109">
        <f t="shared" si="3"/>
        <v>465.9</v>
      </c>
      <c r="K31" s="109">
        <f t="shared" si="3"/>
        <v>1266.2</v>
      </c>
      <c r="L31" s="70">
        <f t="shared" si="3"/>
        <v>71</v>
      </c>
      <c r="M31" s="8"/>
    </row>
    <row r="32" spans="1:13" ht="15.75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4"/>
    </row>
    <row r="33" spans="1:11" ht="16.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25">
    <mergeCell ref="M15:M17"/>
    <mergeCell ref="A13:A17"/>
    <mergeCell ref="L13:L17"/>
    <mergeCell ref="A18:L18"/>
    <mergeCell ref="M20:M25"/>
    <mergeCell ref="B13:B15"/>
    <mergeCell ref="F13:F15"/>
    <mergeCell ref="G13:H13"/>
    <mergeCell ref="G14:G15"/>
    <mergeCell ref="H14:H15"/>
    <mergeCell ref="A25:L25"/>
    <mergeCell ref="C13:E13"/>
    <mergeCell ref="E14:E15"/>
    <mergeCell ref="I6:L6"/>
    <mergeCell ref="I2:L2"/>
    <mergeCell ref="K3:L3"/>
    <mergeCell ref="I7:L7"/>
    <mergeCell ref="I8:L8"/>
    <mergeCell ref="A11:L11"/>
    <mergeCell ref="C14:D14"/>
    <mergeCell ref="J13:K13"/>
    <mergeCell ref="J14:J16"/>
    <mergeCell ref="K14:K16"/>
    <mergeCell ref="I13:I15"/>
    <mergeCell ref="A28:L28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BreakPreview" topLeftCell="A10" zoomScale="85" zoomScaleNormal="100" zoomScaleSheetLayoutView="85" workbookViewId="0">
      <selection sqref="A1:M30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6.5" customHeight="1" x14ac:dyDescent="0.25">
      <c r="A1" s="1"/>
      <c r="H1" s="85" t="s">
        <v>51</v>
      </c>
      <c r="I1" s="85"/>
      <c r="J1" s="85"/>
      <c r="K1" s="85"/>
      <c r="L1" s="220" t="s">
        <v>52</v>
      </c>
      <c r="M1" s="220"/>
    </row>
    <row r="2" spans="1:13" ht="17.25" customHeight="1" x14ac:dyDescent="0.25">
      <c r="A2" s="1"/>
      <c r="H2" s="85"/>
      <c r="I2" s="220" t="s">
        <v>45</v>
      </c>
      <c r="J2" s="220"/>
      <c r="K2" s="220"/>
      <c r="L2" s="220"/>
      <c r="M2" s="220"/>
    </row>
    <row r="3" spans="1:13" ht="16.5" customHeight="1" x14ac:dyDescent="0.25">
      <c r="A3" s="1"/>
      <c r="H3" s="85"/>
      <c r="I3" s="85"/>
      <c r="J3" s="85"/>
      <c r="K3" s="85"/>
      <c r="L3" s="220" t="s">
        <v>46</v>
      </c>
      <c r="M3" s="220"/>
    </row>
    <row r="4" spans="1:13" ht="16.5" customHeight="1" x14ac:dyDescent="0.25">
      <c r="A4" s="1"/>
      <c r="H4" s="85"/>
      <c r="I4" s="85"/>
      <c r="J4" s="85"/>
      <c r="K4" s="85"/>
      <c r="L4" s="85"/>
      <c r="M4" s="85"/>
    </row>
    <row r="5" spans="1:13" ht="16.5" x14ac:dyDescent="0.25">
      <c r="A5" s="1"/>
      <c r="H5" s="85" t="s">
        <v>54</v>
      </c>
      <c r="I5" s="85"/>
      <c r="J5" s="85"/>
      <c r="K5" s="85"/>
      <c r="L5" s="220" t="s">
        <v>55</v>
      </c>
      <c r="M5" s="220"/>
    </row>
    <row r="6" spans="1:13" ht="18" customHeight="1" x14ac:dyDescent="0.25">
      <c r="A6" s="1" t="s">
        <v>53</v>
      </c>
      <c r="H6" s="85"/>
      <c r="I6" s="85"/>
      <c r="J6" s="220" t="s">
        <v>56</v>
      </c>
      <c r="K6" s="220"/>
      <c r="L6" s="220"/>
      <c r="M6" s="220"/>
    </row>
    <row r="7" spans="1:13" ht="16.5" x14ac:dyDescent="0.25">
      <c r="A7" s="1" t="s">
        <v>58</v>
      </c>
      <c r="J7" s="194" t="s">
        <v>57</v>
      </c>
      <c r="K7" s="194"/>
      <c r="L7" s="194"/>
      <c r="M7" s="194"/>
    </row>
    <row r="8" spans="1:13" ht="16.5" x14ac:dyDescent="0.25">
      <c r="A8" s="1"/>
      <c r="J8" s="194" t="s">
        <v>59</v>
      </c>
      <c r="K8" s="194"/>
      <c r="L8" s="194"/>
      <c r="M8" s="194"/>
    </row>
    <row r="9" spans="1:13" ht="16.5" x14ac:dyDescent="0.25">
      <c r="A9" s="1"/>
    </row>
    <row r="10" spans="1:13" ht="16.5" x14ac:dyDescent="0.25">
      <c r="A10" s="221" t="s">
        <v>77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2"/>
      <c r="L10" s="222"/>
      <c r="M10" s="222"/>
    </row>
    <row r="11" spans="1:13" x14ac:dyDescent="0.25">
      <c r="A11" s="6"/>
    </row>
    <row r="12" spans="1:13" ht="15" customHeight="1" x14ac:dyDescent="0.25">
      <c r="A12" s="223" t="s">
        <v>0</v>
      </c>
      <c r="B12" s="225" t="s">
        <v>4</v>
      </c>
      <c r="C12" s="225"/>
      <c r="D12" s="225"/>
      <c r="E12" s="225" t="s">
        <v>5</v>
      </c>
      <c r="F12" s="225"/>
      <c r="G12" s="225"/>
      <c r="H12" s="226" t="s">
        <v>6</v>
      </c>
      <c r="I12" s="227"/>
      <c r="J12" s="228"/>
      <c r="K12" s="225" t="s">
        <v>9</v>
      </c>
      <c r="L12" s="225"/>
      <c r="M12" s="225"/>
    </row>
    <row r="13" spans="1:13" ht="60" x14ac:dyDescent="0.25">
      <c r="A13" s="224"/>
      <c r="B13" s="11" t="s">
        <v>7</v>
      </c>
      <c r="C13" s="11" t="s">
        <v>26</v>
      </c>
      <c r="D13" s="11" t="s">
        <v>10</v>
      </c>
      <c r="E13" s="11" t="s">
        <v>7</v>
      </c>
      <c r="F13" s="11" t="s">
        <v>26</v>
      </c>
      <c r="G13" s="11" t="s">
        <v>10</v>
      </c>
      <c r="H13" s="12" t="s">
        <v>7</v>
      </c>
      <c r="I13" s="11" t="s">
        <v>8</v>
      </c>
      <c r="J13" s="11" t="s">
        <v>10</v>
      </c>
      <c r="K13" s="11" t="s">
        <v>7</v>
      </c>
      <c r="L13" s="11" t="s">
        <v>8</v>
      </c>
      <c r="M13" s="11" t="s">
        <v>10</v>
      </c>
    </row>
    <row r="14" spans="1:13" ht="18.75" x14ac:dyDescent="0.25">
      <c r="A14" s="214" t="s">
        <v>35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6"/>
    </row>
    <row r="15" spans="1:13" ht="26.25" customHeight="1" x14ac:dyDescent="0.3">
      <c r="A15" s="206" t="s">
        <v>36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8"/>
    </row>
    <row r="16" spans="1:13" ht="19.5" customHeight="1" x14ac:dyDescent="0.25">
      <c r="A16" s="195" t="s">
        <v>33</v>
      </c>
      <c r="B16" s="30" t="s">
        <v>1</v>
      </c>
      <c r="C16" s="30" t="s">
        <v>1</v>
      </c>
      <c r="D16" s="30" t="s">
        <v>1</v>
      </c>
      <c r="E16" s="27">
        <v>5</v>
      </c>
      <c r="F16" s="68">
        <v>42</v>
      </c>
      <c r="G16" s="48">
        <v>1009895.04</v>
      </c>
      <c r="H16" s="27">
        <v>3</v>
      </c>
      <c r="I16" s="30">
        <v>52.3</v>
      </c>
      <c r="J16" s="48">
        <f>I16*25047</f>
        <v>1309958.0999999999</v>
      </c>
      <c r="K16" s="19" t="s">
        <v>1</v>
      </c>
      <c r="L16" s="19" t="s">
        <v>1</v>
      </c>
      <c r="M16" s="19" t="s">
        <v>1</v>
      </c>
    </row>
    <row r="17" spans="1:19" ht="16.5" customHeight="1" x14ac:dyDescent="0.25">
      <c r="A17" s="209"/>
      <c r="B17" s="30" t="s">
        <v>1</v>
      </c>
      <c r="C17" s="30" t="s">
        <v>1</v>
      </c>
      <c r="D17" s="30" t="s">
        <v>1</v>
      </c>
      <c r="E17" s="27">
        <v>7</v>
      </c>
      <c r="F17" s="30">
        <v>42.1</v>
      </c>
      <c r="G17" s="48">
        <v>833037.9</v>
      </c>
      <c r="H17" s="27">
        <v>12</v>
      </c>
      <c r="I17" s="30">
        <v>52.1</v>
      </c>
      <c r="J17" s="48">
        <v>1298423.95</v>
      </c>
      <c r="K17" s="19" t="s">
        <v>1</v>
      </c>
      <c r="L17" s="19" t="s">
        <v>1</v>
      </c>
      <c r="M17" s="19" t="s">
        <v>1</v>
      </c>
    </row>
    <row r="18" spans="1:19" ht="18" customHeight="1" x14ac:dyDescent="0.25">
      <c r="A18" s="209"/>
      <c r="B18" s="30" t="s">
        <v>1</v>
      </c>
      <c r="C18" s="30" t="s">
        <v>1</v>
      </c>
      <c r="D18" s="30" t="s">
        <v>1</v>
      </c>
      <c r="E18" s="27">
        <v>9</v>
      </c>
      <c r="F18" s="30">
        <v>41.2</v>
      </c>
      <c r="G18" s="48">
        <v>940338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</row>
    <row r="19" spans="1:19" ht="21" customHeight="1" x14ac:dyDescent="0.25">
      <c r="A19" s="20" t="s">
        <v>13</v>
      </c>
      <c r="B19" s="80">
        <v>0</v>
      </c>
      <c r="C19" s="81">
        <f>SUM(C16:C18)</f>
        <v>0</v>
      </c>
      <c r="D19" s="82">
        <f>SUM(D16:D18)</f>
        <v>0</v>
      </c>
      <c r="E19" s="51">
        <v>3</v>
      </c>
      <c r="F19" s="20">
        <f>SUM(F16:F18)</f>
        <v>125.3</v>
      </c>
      <c r="G19" s="45">
        <f>G16+G17+G18</f>
        <v>2783270.94</v>
      </c>
      <c r="H19" s="51">
        <v>2</v>
      </c>
      <c r="I19" s="20">
        <f>SUM(I16:I18)</f>
        <v>104.4</v>
      </c>
      <c r="J19" s="45">
        <f>SUM(J16:J18)</f>
        <v>2608382.0499999998</v>
      </c>
      <c r="K19" s="119">
        <v>0</v>
      </c>
      <c r="L19" s="120">
        <v>0</v>
      </c>
      <c r="M19" s="118">
        <v>0</v>
      </c>
      <c r="N19" s="37"/>
    </row>
    <row r="20" spans="1:19" ht="27" customHeight="1" x14ac:dyDescent="0.25">
      <c r="A20" s="52" t="s">
        <v>28</v>
      </c>
      <c r="B20" s="197" t="s">
        <v>27</v>
      </c>
      <c r="C20" s="219"/>
      <c r="D20" s="53">
        <f>B19+E19+H19</f>
        <v>5</v>
      </c>
      <c r="E20" s="197" t="s">
        <v>29</v>
      </c>
      <c r="F20" s="219"/>
      <c r="G20" s="219"/>
      <c r="H20" s="219"/>
      <c r="I20" s="53"/>
      <c r="J20" s="54">
        <f>D19+G19+J19</f>
        <v>5391652.9900000002</v>
      </c>
      <c r="K20" s="126"/>
      <c r="L20" s="126"/>
      <c r="M20" s="124"/>
    </row>
    <row r="21" spans="1:19" s="67" customFormat="1" ht="29.25" customHeight="1" x14ac:dyDescent="0.25">
      <c r="A21" s="60" t="s">
        <v>69</v>
      </c>
      <c r="B21" s="198" t="s">
        <v>27</v>
      </c>
      <c r="C21" s="198"/>
      <c r="D21" s="61">
        <v>5</v>
      </c>
      <c r="E21" s="198" t="s">
        <v>29</v>
      </c>
      <c r="F21" s="198"/>
      <c r="G21" s="198"/>
      <c r="H21" s="198"/>
      <c r="I21" s="61"/>
      <c r="J21" s="62">
        <f>J20</f>
        <v>5391652.9900000002</v>
      </c>
      <c r="K21" s="63"/>
      <c r="L21" s="61"/>
      <c r="M21" s="64"/>
      <c r="N21" s="65"/>
      <c r="O21" s="66"/>
      <c r="P21" s="66"/>
      <c r="Q21" s="66"/>
      <c r="R21" s="66"/>
      <c r="S21" s="66"/>
    </row>
    <row r="22" spans="1:19" s="67" customFormat="1" ht="17.25" customHeight="1" x14ac:dyDescent="0.25">
      <c r="A22" s="203" t="s">
        <v>78</v>
      </c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5"/>
      <c r="N22" s="65"/>
      <c r="O22" s="66"/>
      <c r="P22" s="66"/>
      <c r="Q22" s="66"/>
      <c r="R22" s="66"/>
      <c r="S22" s="66"/>
    </row>
    <row r="23" spans="1:19" s="67" customFormat="1" ht="18.75" customHeight="1" x14ac:dyDescent="0.25">
      <c r="A23" s="206" t="s">
        <v>36</v>
      </c>
      <c r="B23" s="20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8"/>
      <c r="N23" s="65"/>
      <c r="O23" s="66"/>
      <c r="P23" s="66"/>
      <c r="Q23" s="66"/>
      <c r="R23" s="66"/>
      <c r="S23" s="66"/>
    </row>
    <row r="24" spans="1:19" s="67" customFormat="1" ht="29.25" customHeight="1" x14ac:dyDescent="0.25">
      <c r="A24" s="195" t="s">
        <v>76</v>
      </c>
      <c r="B24" s="30" t="s">
        <v>79</v>
      </c>
      <c r="C24" s="68">
        <v>20</v>
      </c>
      <c r="D24" s="47">
        <v>402240</v>
      </c>
      <c r="E24" s="30" t="s">
        <v>80</v>
      </c>
      <c r="F24" s="68">
        <v>46.6</v>
      </c>
      <c r="G24" s="47">
        <v>1052762.8999999999</v>
      </c>
      <c r="H24" s="30">
        <v>7</v>
      </c>
      <c r="I24" s="68">
        <v>66.8</v>
      </c>
      <c r="J24" s="47">
        <v>1698000</v>
      </c>
      <c r="K24" s="111" t="s">
        <v>1</v>
      </c>
      <c r="L24" s="111" t="s">
        <v>1</v>
      </c>
      <c r="M24" s="111" t="s">
        <v>1</v>
      </c>
      <c r="N24" s="65"/>
      <c r="O24" s="66"/>
      <c r="P24" s="66"/>
      <c r="Q24" s="66"/>
      <c r="R24" s="66"/>
      <c r="S24" s="66"/>
    </row>
    <row r="25" spans="1:19" s="67" customFormat="1" ht="21" customHeight="1" x14ac:dyDescent="0.25">
      <c r="A25" s="209"/>
      <c r="B25" s="104" t="s">
        <v>1</v>
      </c>
      <c r="C25" s="104" t="s">
        <v>1</v>
      </c>
      <c r="D25" s="104" t="s">
        <v>1</v>
      </c>
      <c r="E25" s="112">
        <v>2</v>
      </c>
      <c r="F25" s="68">
        <v>51.3</v>
      </c>
      <c r="G25" s="47">
        <v>938899</v>
      </c>
      <c r="H25" s="104" t="s">
        <v>1</v>
      </c>
      <c r="I25" s="113" t="s">
        <v>1</v>
      </c>
      <c r="J25" s="105" t="s">
        <v>1</v>
      </c>
      <c r="K25" s="106" t="s">
        <v>1</v>
      </c>
      <c r="L25" s="104" t="s">
        <v>1</v>
      </c>
      <c r="M25" s="104" t="s">
        <v>1</v>
      </c>
      <c r="N25" s="65"/>
      <c r="O25" s="66"/>
      <c r="P25" s="66"/>
      <c r="Q25" s="66"/>
      <c r="R25" s="66"/>
      <c r="S25" s="66"/>
    </row>
    <row r="26" spans="1:19" s="67" customFormat="1" ht="17.25" customHeight="1" x14ac:dyDescent="0.25">
      <c r="A26" s="196"/>
      <c r="B26" s="104" t="s">
        <v>1</v>
      </c>
      <c r="C26" s="104" t="s">
        <v>1</v>
      </c>
      <c r="D26" s="104" t="s">
        <v>1</v>
      </c>
      <c r="E26" s="110">
        <v>4</v>
      </c>
      <c r="F26" s="68">
        <v>51.5</v>
      </c>
      <c r="G26" s="47">
        <v>353561</v>
      </c>
      <c r="H26" s="104" t="s">
        <v>1</v>
      </c>
      <c r="I26" s="113" t="s">
        <v>1</v>
      </c>
      <c r="J26" s="105" t="s">
        <v>1</v>
      </c>
      <c r="K26" s="106" t="s">
        <v>1</v>
      </c>
      <c r="L26" s="104" t="s">
        <v>1</v>
      </c>
      <c r="M26" s="104" t="s">
        <v>1</v>
      </c>
      <c r="N26" s="65"/>
      <c r="O26" s="66"/>
      <c r="P26" s="66"/>
      <c r="Q26" s="66"/>
      <c r="R26" s="66"/>
      <c r="S26" s="66"/>
    </row>
    <row r="27" spans="1:19" s="78" customFormat="1" ht="17.25" customHeight="1" x14ac:dyDescent="0.25">
      <c r="A27" s="116" t="s">
        <v>13</v>
      </c>
      <c r="B27" s="117">
        <v>1</v>
      </c>
      <c r="C27" s="120">
        <v>20</v>
      </c>
      <c r="D27" s="118">
        <f>D24</f>
        <v>402240</v>
      </c>
      <c r="E27" s="119">
        <v>3</v>
      </c>
      <c r="F27" s="120">
        <f>F24+F25+F26</f>
        <v>149.4</v>
      </c>
      <c r="G27" s="118">
        <f>G24+G25+G26</f>
        <v>2345222.9</v>
      </c>
      <c r="H27" s="117">
        <v>1</v>
      </c>
      <c r="I27" s="120">
        <f>I24</f>
        <v>66.8</v>
      </c>
      <c r="J27" s="118">
        <f>J24</f>
        <v>1698000</v>
      </c>
      <c r="K27" s="119">
        <v>0</v>
      </c>
      <c r="L27" s="120">
        <v>0</v>
      </c>
      <c r="M27" s="118">
        <v>0</v>
      </c>
      <c r="N27" s="114"/>
      <c r="O27" s="115"/>
      <c r="P27" s="115"/>
      <c r="Q27" s="115"/>
      <c r="R27" s="115"/>
      <c r="S27" s="115"/>
    </row>
    <row r="28" spans="1:19" s="67" customFormat="1" ht="29.25" customHeight="1" x14ac:dyDescent="0.25">
      <c r="A28" s="121" t="s">
        <v>28</v>
      </c>
      <c r="B28" s="197" t="s">
        <v>27</v>
      </c>
      <c r="C28" s="197"/>
      <c r="D28" s="102">
        <v>5</v>
      </c>
      <c r="E28" s="197" t="s">
        <v>29</v>
      </c>
      <c r="F28" s="197"/>
      <c r="G28" s="197"/>
      <c r="H28" s="197"/>
      <c r="I28" s="197"/>
      <c r="J28" s="122">
        <f>D27+G27+J27</f>
        <v>4445462.9000000004</v>
      </c>
      <c r="K28" s="123"/>
      <c r="L28" s="102"/>
      <c r="M28" s="124"/>
      <c r="N28" s="65"/>
      <c r="O28" s="66"/>
      <c r="P28" s="66"/>
      <c r="Q28" s="66"/>
      <c r="R28" s="66"/>
      <c r="S28" s="66"/>
    </row>
    <row r="29" spans="1:19" s="67" customFormat="1" ht="29.25" customHeight="1" x14ac:dyDescent="0.25">
      <c r="A29" s="60" t="s">
        <v>84</v>
      </c>
      <c r="B29" s="210" t="s">
        <v>27</v>
      </c>
      <c r="C29" s="210"/>
      <c r="D29" s="61">
        <v>5</v>
      </c>
      <c r="E29" s="210" t="s">
        <v>29</v>
      </c>
      <c r="F29" s="210"/>
      <c r="G29" s="210"/>
      <c r="H29" s="210"/>
      <c r="I29" s="210"/>
      <c r="J29" s="62">
        <f>J28</f>
        <v>4445462.9000000004</v>
      </c>
      <c r="K29" s="63"/>
      <c r="L29" s="61"/>
      <c r="M29" s="64"/>
      <c r="N29" s="65"/>
      <c r="O29" s="66"/>
      <c r="P29" s="66"/>
      <c r="Q29" s="66"/>
      <c r="R29" s="66"/>
      <c r="S29" s="66"/>
    </row>
    <row r="30" spans="1:19" ht="29.25" customHeight="1" x14ac:dyDescent="0.25">
      <c r="A30" s="55" t="s">
        <v>31</v>
      </c>
      <c r="B30" s="201" t="s">
        <v>27</v>
      </c>
      <c r="C30" s="202"/>
      <c r="D30" s="56">
        <v>10</v>
      </c>
      <c r="E30" s="213" t="s">
        <v>29</v>
      </c>
      <c r="F30" s="213"/>
      <c r="G30" s="213"/>
      <c r="H30" s="213"/>
      <c r="I30" s="213"/>
      <c r="J30" s="213"/>
      <c r="K30" s="213"/>
      <c r="L30" s="211">
        <f>J21+J29</f>
        <v>9837115.8900000006</v>
      </c>
      <c r="M30" s="212"/>
      <c r="N30" s="28"/>
      <c r="O30" s="10"/>
    </row>
    <row r="31" spans="1:19" x14ac:dyDescent="0.25">
      <c r="D31" s="28"/>
      <c r="E31" s="28"/>
      <c r="F31" s="28"/>
      <c r="G31" s="28"/>
      <c r="H31" s="28"/>
      <c r="I31" s="28"/>
      <c r="J31" s="28"/>
    </row>
    <row r="34" spans="1:11" x14ac:dyDescent="0.25">
      <c r="K34" s="28"/>
    </row>
    <row r="35" spans="1:11" x14ac:dyDescent="0.25">
      <c r="B35" s="199"/>
      <c r="C35" s="199"/>
      <c r="D35" s="199"/>
      <c r="E35" s="199"/>
      <c r="F35" s="199"/>
      <c r="G35" s="199"/>
      <c r="H35" s="200"/>
      <c r="I35" s="200"/>
      <c r="J35" s="200"/>
    </row>
    <row r="37" spans="1:11" ht="15.75" x14ac:dyDescent="0.25">
      <c r="A37" s="29"/>
      <c r="D37" s="10"/>
      <c r="G37" s="10"/>
      <c r="J37" s="10"/>
    </row>
    <row r="38" spans="1:11" ht="15.75" x14ac:dyDescent="0.25">
      <c r="A38" s="29"/>
      <c r="D38" s="10"/>
      <c r="G38" s="10"/>
      <c r="J38" s="10"/>
      <c r="K38" s="10"/>
    </row>
    <row r="39" spans="1:11" ht="15.75" x14ac:dyDescent="0.25">
      <c r="A39" s="29"/>
      <c r="D39" s="10"/>
      <c r="G39" s="10"/>
      <c r="J39" s="10"/>
    </row>
    <row r="40" spans="1:11" ht="15.75" x14ac:dyDescent="0.25">
      <c r="A40" s="29"/>
      <c r="D40" s="10"/>
      <c r="G40" s="10"/>
      <c r="J40" s="10"/>
    </row>
    <row r="41" spans="1:11" x14ac:dyDescent="0.25">
      <c r="G41" s="10"/>
    </row>
    <row r="43" spans="1:11" x14ac:dyDescent="0.25">
      <c r="A43" s="32"/>
      <c r="D43" s="10"/>
      <c r="J43" s="10"/>
    </row>
    <row r="44" spans="1:11" x14ac:dyDescent="0.25">
      <c r="A44" s="32"/>
      <c r="D44" s="10"/>
      <c r="G44" s="10"/>
      <c r="J44" s="10"/>
    </row>
    <row r="45" spans="1:11" x14ac:dyDescent="0.25">
      <c r="A45" s="32"/>
      <c r="D45" s="10"/>
      <c r="G45" s="10"/>
      <c r="J45" s="10"/>
    </row>
    <row r="46" spans="1:11" x14ac:dyDescent="0.25">
      <c r="A46" s="32"/>
      <c r="D46" s="10"/>
      <c r="G46" s="10"/>
      <c r="J46" s="10"/>
    </row>
    <row r="47" spans="1:11" x14ac:dyDescent="0.25">
      <c r="A47" s="32"/>
      <c r="C47" s="34"/>
      <c r="D47" s="34"/>
      <c r="E47" s="33"/>
      <c r="F47" s="34"/>
      <c r="G47" s="34"/>
      <c r="H47" s="34"/>
      <c r="I47" s="34"/>
      <c r="J47" s="34"/>
    </row>
    <row r="48" spans="1:11" x14ac:dyDescent="0.25">
      <c r="J48" s="28"/>
    </row>
  </sheetData>
  <mergeCells count="33">
    <mergeCell ref="L1:M1"/>
    <mergeCell ref="I2:M2"/>
    <mergeCell ref="A10:M10"/>
    <mergeCell ref="A12:A13"/>
    <mergeCell ref="B12:D12"/>
    <mergeCell ref="K12:M12"/>
    <mergeCell ref="E12:G12"/>
    <mergeCell ref="H12:J12"/>
    <mergeCell ref="L3:M3"/>
    <mergeCell ref="L5:M5"/>
    <mergeCell ref="J6:M6"/>
    <mergeCell ref="B35:D35"/>
    <mergeCell ref="E35:G35"/>
    <mergeCell ref="H35:J35"/>
    <mergeCell ref="B30:C30"/>
    <mergeCell ref="A22:M22"/>
    <mergeCell ref="A23:M23"/>
    <mergeCell ref="A24:A26"/>
    <mergeCell ref="B28:C28"/>
    <mergeCell ref="E28:I28"/>
    <mergeCell ref="B29:C29"/>
    <mergeCell ref="E29:I29"/>
    <mergeCell ref="L30:M30"/>
    <mergeCell ref="E30:K30"/>
    <mergeCell ref="J7:M7"/>
    <mergeCell ref="J8:M8"/>
    <mergeCell ref="B21:C21"/>
    <mergeCell ref="E21:H21"/>
    <mergeCell ref="A16:A18"/>
    <mergeCell ref="A14:M14"/>
    <mergeCell ref="A15:M15"/>
    <mergeCell ref="E20:H20"/>
    <mergeCell ref="B20:C20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view="pageBreakPreview" topLeftCell="A34" zoomScale="83" zoomScaleNormal="100" zoomScaleSheetLayoutView="83" workbookViewId="0">
      <selection sqref="A1:M54"/>
    </sheetView>
  </sheetViews>
  <sheetFormatPr defaultRowHeight="15" x14ac:dyDescent="0.25"/>
  <cols>
    <col min="1" max="1" width="25.28515625" customWidth="1"/>
    <col min="2" max="2" width="8.140625" customWidth="1"/>
    <col min="3" max="3" width="10.5703125" customWidth="1"/>
    <col min="4" max="4" width="14.85546875" customWidth="1"/>
    <col min="5" max="5" width="7.7109375" customWidth="1"/>
    <col min="6" max="6" width="10" customWidth="1"/>
    <col min="7" max="7" width="14.28515625" customWidth="1"/>
    <col min="8" max="8" width="7.7109375" customWidth="1"/>
    <col min="9" max="9" width="9.5703125" customWidth="1"/>
    <col min="10" max="10" width="14.5703125" customWidth="1"/>
    <col min="11" max="12" width="9.5703125" customWidth="1"/>
    <col min="13" max="13" width="14.42578125" customWidth="1"/>
    <col min="14" max="14" width="15.42578125" customWidth="1"/>
    <col min="15" max="15" width="14.7109375" bestFit="1" customWidth="1"/>
    <col min="16" max="16" width="15.140625" customWidth="1"/>
    <col min="17" max="17" width="14.7109375" bestFit="1" customWidth="1"/>
    <col min="18" max="18" width="9.85546875" bestFit="1" customWidth="1"/>
    <col min="20" max="20" width="15.85546875" customWidth="1"/>
  </cols>
  <sheetData>
    <row r="1" spans="1:14" ht="16.5" customHeight="1" x14ac:dyDescent="0.25">
      <c r="A1" s="1"/>
      <c r="F1" s="86" t="s">
        <v>60</v>
      </c>
      <c r="G1" s="86"/>
      <c r="H1" s="86"/>
      <c r="I1" s="236" t="s">
        <v>61</v>
      </c>
      <c r="J1" s="236"/>
      <c r="K1" s="236"/>
      <c r="L1" s="236"/>
      <c r="M1" s="236"/>
      <c r="N1" s="127"/>
    </row>
    <row r="2" spans="1:14" ht="16.5" customHeight="1" x14ac:dyDescent="0.25">
      <c r="A2" s="1"/>
      <c r="F2" s="236" t="s">
        <v>62</v>
      </c>
      <c r="G2" s="236"/>
      <c r="H2" s="236"/>
      <c r="I2" s="236"/>
      <c r="J2" s="236"/>
      <c r="K2" s="236"/>
      <c r="L2" s="236"/>
      <c r="M2" s="236"/>
      <c r="N2" s="127"/>
    </row>
    <row r="3" spans="1:14" ht="16.5" customHeight="1" x14ac:dyDescent="0.25">
      <c r="A3" s="1"/>
      <c r="F3" s="86"/>
      <c r="G3" s="236" t="s">
        <v>46</v>
      </c>
      <c r="H3" s="236"/>
      <c r="I3" s="236"/>
      <c r="J3" s="236"/>
      <c r="K3" s="236"/>
      <c r="L3" s="236"/>
      <c r="M3" s="236"/>
      <c r="N3" s="127"/>
    </row>
    <row r="4" spans="1:14" ht="16.5" customHeight="1" x14ac:dyDescent="0.25">
      <c r="A4" s="1"/>
      <c r="F4" s="86"/>
      <c r="G4" s="86"/>
      <c r="H4" s="86"/>
      <c r="I4" s="86"/>
      <c r="J4" s="86"/>
      <c r="K4" s="86"/>
      <c r="L4" s="86"/>
      <c r="M4" s="86"/>
      <c r="N4" s="86"/>
    </row>
    <row r="5" spans="1:14" ht="15.75" customHeight="1" x14ac:dyDescent="0.25">
      <c r="A5" s="1" t="s">
        <v>63</v>
      </c>
      <c r="F5" s="86" t="s">
        <v>64</v>
      </c>
      <c r="G5" s="86"/>
      <c r="H5" s="86"/>
      <c r="I5" s="236" t="s">
        <v>65</v>
      </c>
      <c r="J5" s="236"/>
      <c r="K5" s="236"/>
      <c r="L5" s="236"/>
      <c r="M5" s="236"/>
      <c r="N5" s="127"/>
    </row>
    <row r="6" spans="1:14" ht="15" customHeight="1" x14ac:dyDescent="0.25">
      <c r="A6" s="1"/>
      <c r="E6" s="236" t="s">
        <v>66</v>
      </c>
      <c r="F6" s="236"/>
      <c r="G6" s="236"/>
      <c r="H6" s="236"/>
      <c r="I6" s="236"/>
      <c r="J6" s="236"/>
      <c r="K6" s="236"/>
      <c r="L6" s="236"/>
      <c r="M6" s="236"/>
      <c r="N6" s="127"/>
    </row>
    <row r="7" spans="1:14" ht="16.5" customHeight="1" x14ac:dyDescent="0.25">
      <c r="A7" s="1"/>
      <c r="C7" s="236" t="s">
        <v>68</v>
      </c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127"/>
    </row>
    <row r="8" spans="1:14" ht="16.5" x14ac:dyDescent="0.25">
      <c r="A8" s="3" t="s">
        <v>67</v>
      </c>
    </row>
    <row r="9" spans="1:14" x14ac:dyDescent="0.25">
      <c r="A9" s="240" t="s">
        <v>81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128"/>
    </row>
    <row r="10" spans="1:14" ht="16.5" x14ac:dyDescent="0.25">
      <c r="A10" s="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15.75" customHeight="1" x14ac:dyDescent="0.25">
      <c r="A11" s="246" t="s">
        <v>0</v>
      </c>
      <c r="B11" s="229" t="s">
        <v>4</v>
      </c>
      <c r="C11" s="230"/>
      <c r="D11" s="231"/>
      <c r="E11" s="229" t="s">
        <v>5</v>
      </c>
      <c r="F11" s="230"/>
      <c r="G11" s="231"/>
      <c r="H11" s="229" t="s">
        <v>6</v>
      </c>
      <c r="I11" s="230"/>
      <c r="J11" s="230"/>
      <c r="K11" s="230" t="s">
        <v>86</v>
      </c>
      <c r="L11" s="230"/>
      <c r="M11" s="231"/>
      <c r="N11" s="132"/>
    </row>
    <row r="12" spans="1:14" ht="47.25" x14ac:dyDescent="0.25">
      <c r="A12" s="247"/>
      <c r="B12" s="15" t="s">
        <v>7</v>
      </c>
      <c r="C12" s="14" t="s">
        <v>8</v>
      </c>
      <c r="D12" s="13" t="s">
        <v>10</v>
      </c>
      <c r="E12" s="14" t="s">
        <v>7</v>
      </c>
      <c r="F12" s="14" t="s">
        <v>8</v>
      </c>
      <c r="G12" s="14" t="s">
        <v>11</v>
      </c>
      <c r="H12" s="13" t="s">
        <v>7</v>
      </c>
      <c r="I12" s="13" t="s">
        <v>8</v>
      </c>
      <c r="J12" s="71" t="s">
        <v>12</v>
      </c>
      <c r="K12" s="71" t="s">
        <v>7</v>
      </c>
      <c r="L12" s="71" t="s">
        <v>8</v>
      </c>
      <c r="M12" s="13" t="s">
        <v>12</v>
      </c>
      <c r="N12" s="132"/>
    </row>
    <row r="13" spans="1:14" ht="18.75" x14ac:dyDescent="0.25">
      <c r="A13" s="214" t="s">
        <v>35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3"/>
      <c r="N13" s="133"/>
    </row>
    <row r="14" spans="1:14" x14ac:dyDescent="0.25">
      <c r="A14" s="214" t="s">
        <v>36</v>
      </c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5"/>
      <c r="N14" s="134"/>
    </row>
    <row r="15" spans="1:14" ht="24" customHeight="1" x14ac:dyDescent="0.25">
      <c r="A15" s="246" t="s">
        <v>33</v>
      </c>
      <c r="B15" s="27">
        <v>6</v>
      </c>
      <c r="C15" s="27">
        <v>31.5</v>
      </c>
      <c r="D15" s="47">
        <v>764400</v>
      </c>
      <c r="E15" s="38">
        <v>2</v>
      </c>
      <c r="F15" s="41">
        <v>41.4</v>
      </c>
      <c r="G15" s="44">
        <v>1002100</v>
      </c>
      <c r="H15" s="39">
        <v>1</v>
      </c>
      <c r="I15" s="39">
        <v>52.3</v>
      </c>
      <c r="J15" s="49">
        <v>1331900</v>
      </c>
      <c r="K15" s="27" t="s">
        <v>1</v>
      </c>
      <c r="L15" s="129" t="s">
        <v>1</v>
      </c>
      <c r="M15" s="147" t="s">
        <v>1</v>
      </c>
      <c r="N15" s="135"/>
    </row>
    <row r="16" spans="1:14" ht="21.75" customHeight="1" x14ac:dyDescent="0.25">
      <c r="A16" s="260"/>
      <c r="B16" s="27" t="s">
        <v>1</v>
      </c>
      <c r="C16" s="27" t="s">
        <v>1</v>
      </c>
      <c r="D16" s="27" t="s">
        <v>1</v>
      </c>
      <c r="E16" s="71">
        <v>4</v>
      </c>
      <c r="F16" s="72">
        <v>41.1</v>
      </c>
      <c r="G16" s="44">
        <v>994900</v>
      </c>
      <c r="H16" s="27" t="s">
        <v>1</v>
      </c>
      <c r="I16" s="27" t="s">
        <v>1</v>
      </c>
      <c r="J16" s="27" t="s">
        <v>1</v>
      </c>
      <c r="K16" s="27" t="s">
        <v>1</v>
      </c>
      <c r="L16" s="129" t="s">
        <v>1</v>
      </c>
      <c r="M16" s="147" t="s">
        <v>1</v>
      </c>
      <c r="N16" s="136"/>
    </row>
    <row r="17" spans="1:18" ht="21.75" customHeight="1" x14ac:dyDescent="0.25">
      <c r="A17" s="247"/>
      <c r="B17" s="27" t="s">
        <v>1</v>
      </c>
      <c r="C17" s="27" t="s">
        <v>1</v>
      </c>
      <c r="D17" s="27" t="s">
        <v>1</v>
      </c>
      <c r="E17" s="71">
        <v>11</v>
      </c>
      <c r="F17" s="84">
        <v>41.2</v>
      </c>
      <c r="G17" s="44">
        <v>997300</v>
      </c>
      <c r="H17" s="27" t="s">
        <v>1</v>
      </c>
      <c r="I17" s="27" t="s">
        <v>1</v>
      </c>
      <c r="J17" s="27" t="s">
        <v>1</v>
      </c>
      <c r="K17" s="27" t="s">
        <v>1</v>
      </c>
      <c r="L17" s="129" t="s">
        <v>1</v>
      </c>
      <c r="M17" s="147" t="s">
        <v>1</v>
      </c>
      <c r="N17" s="136"/>
    </row>
    <row r="18" spans="1:18" ht="33.75" customHeight="1" x14ac:dyDescent="0.25">
      <c r="A18" s="16" t="s">
        <v>13</v>
      </c>
      <c r="B18" s="31">
        <v>1</v>
      </c>
      <c r="C18" s="31">
        <f>C15</f>
        <v>31.5</v>
      </c>
      <c r="D18" s="42">
        <f>D15</f>
        <v>764400</v>
      </c>
      <c r="E18" s="16">
        <v>3</v>
      </c>
      <c r="F18" s="16">
        <v>123.7</v>
      </c>
      <c r="G18" s="42">
        <f>G15+G16+G17</f>
        <v>2994300</v>
      </c>
      <c r="H18" s="16">
        <v>1</v>
      </c>
      <c r="I18" s="16">
        <f>SUM(I14:I15)</f>
        <v>52.3</v>
      </c>
      <c r="J18" s="42">
        <v>1331900</v>
      </c>
      <c r="K18" s="16">
        <v>0</v>
      </c>
      <c r="L18" s="16">
        <v>0</v>
      </c>
      <c r="M18" s="148">
        <v>0</v>
      </c>
      <c r="N18" s="137"/>
    </row>
    <row r="19" spans="1:18" ht="30" customHeight="1" x14ac:dyDescent="0.25">
      <c r="A19" s="150" t="s">
        <v>32</v>
      </c>
      <c r="B19" s="238" t="s">
        <v>30</v>
      </c>
      <c r="C19" s="239"/>
      <c r="D19" s="151">
        <f>H18+B18+E18</f>
        <v>5</v>
      </c>
      <c r="E19" s="257" t="s">
        <v>29</v>
      </c>
      <c r="F19" s="259"/>
      <c r="G19" s="259"/>
      <c r="H19" s="259"/>
      <c r="I19" s="248">
        <f>D18+G18+J18</f>
        <v>5090600</v>
      </c>
      <c r="J19" s="248"/>
      <c r="K19" s="248"/>
      <c r="L19" s="248"/>
      <c r="M19" s="249"/>
      <c r="N19" s="131"/>
      <c r="O19" s="28"/>
    </row>
    <row r="20" spans="1:18" ht="23.25" customHeight="1" x14ac:dyDescent="0.25">
      <c r="A20" s="203" t="s">
        <v>36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5"/>
      <c r="N20" s="138"/>
    </row>
    <row r="21" spans="1:18" ht="15.75" x14ac:dyDescent="0.25">
      <c r="A21" s="237" t="s">
        <v>34</v>
      </c>
      <c r="B21" s="35" t="s">
        <v>1</v>
      </c>
      <c r="C21" s="35" t="s">
        <v>1</v>
      </c>
      <c r="D21" s="35" t="s">
        <v>1</v>
      </c>
      <c r="E21" s="17">
        <v>2</v>
      </c>
      <c r="F21" s="18">
        <v>41.4</v>
      </c>
      <c r="G21" s="44">
        <v>1006100</v>
      </c>
      <c r="H21" s="71">
        <v>1</v>
      </c>
      <c r="I21" s="71">
        <v>61.1</v>
      </c>
      <c r="J21" s="57">
        <v>1554300</v>
      </c>
      <c r="K21" s="27" t="s">
        <v>1</v>
      </c>
      <c r="L21" s="129" t="s">
        <v>1</v>
      </c>
      <c r="M21" s="147" t="s">
        <v>1</v>
      </c>
      <c r="N21" s="139"/>
      <c r="Q21" s="36"/>
    </row>
    <row r="22" spans="1:18" ht="15.75" x14ac:dyDescent="0.25">
      <c r="A22" s="237"/>
      <c r="B22" s="35" t="s">
        <v>1</v>
      </c>
      <c r="C22" s="35" t="s">
        <v>1</v>
      </c>
      <c r="D22" s="35" t="s">
        <v>1</v>
      </c>
      <c r="E22" s="71">
        <v>4</v>
      </c>
      <c r="F22" s="72">
        <v>41.8</v>
      </c>
      <c r="G22" s="44">
        <v>1011900</v>
      </c>
      <c r="H22" s="71">
        <v>3</v>
      </c>
      <c r="I22" s="71">
        <v>61.4</v>
      </c>
      <c r="J22" s="57">
        <v>1542600</v>
      </c>
      <c r="K22" s="27" t="s">
        <v>1</v>
      </c>
      <c r="L22" s="129" t="s">
        <v>1</v>
      </c>
      <c r="M22" s="147" t="s">
        <v>1</v>
      </c>
      <c r="N22" s="139"/>
    </row>
    <row r="23" spans="1:18" ht="15.75" x14ac:dyDescent="0.25">
      <c r="A23" s="237"/>
      <c r="B23" s="35" t="s">
        <v>1</v>
      </c>
      <c r="C23" s="35" t="s">
        <v>1</v>
      </c>
      <c r="D23" s="35" t="s">
        <v>1</v>
      </c>
      <c r="E23" s="71">
        <v>6</v>
      </c>
      <c r="F23" s="72">
        <v>43.2</v>
      </c>
      <c r="G23" s="44">
        <v>1045500</v>
      </c>
      <c r="H23" s="75">
        <v>5</v>
      </c>
      <c r="I23" s="75">
        <v>61.4</v>
      </c>
      <c r="J23" s="57">
        <v>1544600</v>
      </c>
      <c r="K23" s="27" t="s">
        <v>1</v>
      </c>
      <c r="L23" s="129" t="s">
        <v>1</v>
      </c>
      <c r="M23" s="147" t="s">
        <v>1</v>
      </c>
      <c r="N23" s="139"/>
    </row>
    <row r="24" spans="1:18" ht="15.75" x14ac:dyDescent="0.25">
      <c r="A24" s="237"/>
      <c r="B24" s="35" t="s">
        <v>1</v>
      </c>
      <c r="C24" s="35" t="s">
        <v>1</v>
      </c>
      <c r="D24" s="35" t="s">
        <v>1</v>
      </c>
      <c r="E24" s="71">
        <v>8</v>
      </c>
      <c r="F24" s="72">
        <v>43.2</v>
      </c>
      <c r="G24" s="44">
        <v>1049500</v>
      </c>
      <c r="H24" s="75">
        <v>7</v>
      </c>
      <c r="I24" s="75">
        <v>61.5</v>
      </c>
      <c r="J24" s="57">
        <v>1545100</v>
      </c>
      <c r="K24" s="27" t="s">
        <v>1</v>
      </c>
      <c r="L24" s="129" t="s">
        <v>1</v>
      </c>
      <c r="M24" s="147" t="s">
        <v>1</v>
      </c>
      <c r="N24" s="139"/>
    </row>
    <row r="25" spans="1:18" ht="24" customHeight="1" x14ac:dyDescent="0.25">
      <c r="A25" s="40" t="s">
        <v>13</v>
      </c>
      <c r="B25" s="43">
        <v>0</v>
      </c>
      <c r="C25" s="43">
        <f>SUM(C21:C22)</f>
        <v>0</v>
      </c>
      <c r="D25" s="50">
        <f>SUM(D21:D22)</f>
        <v>0</v>
      </c>
      <c r="E25" s="40">
        <v>4</v>
      </c>
      <c r="F25" s="40">
        <f>SUM(F21:F24)</f>
        <v>169.6</v>
      </c>
      <c r="G25" s="50">
        <f>SUM(G21:G24)</f>
        <v>4113000</v>
      </c>
      <c r="H25" s="40">
        <v>4</v>
      </c>
      <c r="I25" s="40">
        <f>I21+I22+I23+I24</f>
        <v>245.4</v>
      </c>
      <c r="J25" s="50">
        <f>J21+J22+J23+J24</f>
        <v>6186600</v>
      </c>
      <c r="K25" s="31">
        <v>0</v>
      </c>
      <c r="L25" s="16">
        <v>0</v>
      </c>
      <c r="M25" s="149">
        <v>0</v>
      </c>
      <c r="N25" s="137"/>
      <c r="P25" s="36"/>
      <c r="Q25" s="10"/>
      <c r="R25" s="10"/>
    </row>
    <row r="26" spans="1:18" ht="24.75" customHeight="1" x14ac:dyDescent="0.25">
      <c r="A26" s="152" t="s">
        <v>28</v>
      </c>
      <c r="B26" s="257" t="s">
        <v>27</v>
      </c>
      <c r="C26" s="261"/>
      <c r="D26" s="151">
        <v>8</v>
      </c>
      <c r="E26" s="257" t="s">
        <v>29</v>
      </c>
      <c r="F26" s="259"/>
      <c r="G26" s="259"/>
      <c r="H26" s="259"/>
      <c r="I26" s="258">
        <f>G25+J25</f>
        <v>10299600</v>
      </c>
      <c r="J26" s="258"/>
      <c r="K26" s="258"/>
      <c r="L26" s="258"/>
      <c r="M26" s="258"/>
      <c r="N26" s="137"/>
      <c r="P26" s="10"/>
      <c r="Q26" s="10"/>
      <c r="R26" s="10"/>
    </row>
    <row r="27" spans="1:18" ht="24.75" customHeight="1" x14ac:dyDescent="0.25">
      <c r="A27" s="203" t="s">
        <v>36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5"/>
      <c r="N27" s="138"/>
      <c r="P27" s="10"/>
      <c r="Q27" s="10"/>
      <c r="R27" s="10"/>
    </row>
    <row r="28" spans="1:18" ht="49.5" customHeight="1" x14ac:dyDescent="0.25">
      <c r="A28" s="129" t="s">
        <v>74</v>
      </c>
      <c r="B28" s="104" t="s">
        <v>1</v>
      </c>
      <c r="C28" s="30" t="s">
        <v>1</v>
      </c>
      <c r="D28" s="104" t="s">
        <v>1</v>
      </c>
      <c r="E28" s="104">
        <v>8</v>
      </c>
      <c r="F28" s="68">
        <v>39</v>
      </c>
      <c r="G28" s="47">
        <v>993700</v>
      </c>
      <c r="H28" s="30" t="s">
        <v>1</v>
      </c>
      <c r="I28" s="105" t="s">
        <v>1</v>
      </c>
      <c r="J28" s="105" t="s">
        <v>1</v>
      </c>
      <c r="K28" s="27" t="s">
        <v>1</v>
      </c>
      <c r="L28" s="129" t="s">
        <v>1</v>
      </c>
      <c r="M28" s="147" t="s">
        <v>1</v>
      </c>
      <c r="N28" s="140"/>
      <c r="P28" s="10"/>
      <c r="Q28" s="10"/>
      <c r="R28" s="10"/>
    </row>
    <row r="29" spans="1:18" s="107" customFormat="1" ht="24.75" customHeight="1" x14ac:dyDescent="0.25">
      <c r="A29" s="40" t="s">
        <v>13</v>
      </c>
      <c r="B29" s="117">
        <v>0</v>
      </c>
      <c r="C29" s="117">
        <v>0</v>
      </c>
      <c r="D29" s="117">
        <v>0</v>
      </c>
      <c r="E29" s="117">
        <v>1</v>
      </c>
      <c r="F29" s="120">
        <v>39</v>
      </c>
      <c r="G29" s="118">
        <f>G28</f>
        <v>993700</v>
      </c>
      <c r="H29" s="117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40"/>
      <c r="P29" s="108"/>
      <c r="Q29" s="108"/>
      <c r="R29" s="108"/>
    </row>
    <row r="30" spans="1:18" ht="24.75" customHeight="1" x14ac:dyDescent="0.25">
      <c r="A30" s="153" t="s">
        <v>32</v>
      </c>
      <c r="B30" s="257" t="s">
        <v>30</v>
      </c>
      <c r="C30" s="257"/>
      <c r="D30" s="154">
        <v>1</v>
      </c>
      <c r="E30" s="257" t="s">
        <v>29</v>
      </c>
      <c r="F30" s="257"/>
      <c r="G30" s="257"/>
      <c r="H30" s="257"/>
      <c r="I30" s="248">
        <f>G29</f>
        <v>993700</v>
      </c>
      <c r="J30" s="248"/>
      <c r="K30" s="248"/>
      <c r="L30" s="248"/>
      <c r="M30" s="249"/>
      <c r="N30" s="141"/>
      <c r="P30" s="10"/>
      <c r="Q30" s="10"/>
      <c r="R30" s="10"/>
    </row>
    <row r="31" spans="1:18" ht="24.75" customHeight="1" x14ac:dyDescent="0.25">
      <c r="A31" s="254" t="s">
        <v>38</v>
      </c>
      <c r="B31" s="254"/>
      <c r="C31" s="254"/>
      <c r="D31" s="254"/>
      <c r="E31" s="254"/>
      <c r="F31" s="254"/>
      <c r="G31" s="254"/>
      <c r="H31" s="254"/>
      <c r="I31" s="254"/>
      <c r="J31" s="254"/>
      <c r="K31" s="254"/>
      <c r="L31" s="254"/>
      <c r="M31" s="254"/>
      <c r="N31" s="142"/>
      <c r="P31" s="10"/>
      <c r="Q31" s="10"/>
      <c r="R31" s="10"/>
    </row>
    <row r="32" spans="1:18" ht="24.75" customHeight="1" x14ac:dyDescent="0.25">
      <c r="A32" s="255" t="s">
        <v>39</v>
      </c>
      <c r="B32" s="35" t="s">
        <v>1</v>
      </c>
      <c r="C32" s="35" t="s">
        <v>1</v>
      </c>
      <c r="D32" s="35" t="s">
        <v>1</v>
      </c>
      <c r="E32" s="30">
        <v>1</v>
      </c>
      <c r="F32" s="30">
        <v>36.700000000000003</v>
      </c>
      <c r="G32" s="47">
        <v>889100</v>
      </c>
      <c r="H32" s="30">
        <v>2</v>
      </c>
      <c r="I32" s="30">
        <v>45.4</v>
      </c>
      <c r="J32" s="47">
        <v>1148500</v>
      </c>
      <c r="K32" s="27" t="s">
        <v>1</v>
      </c>
      <c r="L32" s="129" t="s">
        <v>1</v>
      </c>
      <c r="M32" s="147" t="s">
        <v>1</v>
      </c>
      <c r="N32" s="143"/>
      <c r="P32" s="10"/>
      <c r="Q32" s="10"/>
      <c r="R32" s="10"/>
    </row>
    <row r="33" spans="1:18" ht="24.75" customHeight="1" x14ac:dyDescent="0.25">
      <c r="A33" s="255"/>
      <c r="B33" s="35" t="s">
        <v>1</v>
      </c>
      <c r="C33" s="35" t="s">
        <v>1</v>
      </c>
      <c r="D33" s="35" t="s">
        <v>1</v>
      </c>
      <c r="E33" s="30">
        <v>5</v>
      </c>
      <c r="F33" s="30">
        <v>36.799999999999997</v>
      </c>
      <c r="G33" s="47">
        <v>895500</v>
      </c>
      <c r="H33" s="30">
        <v>6</v>
      </c>
      <c r="I33" s="30">
        <v>45.3</v>
      </c>
      <c r="J33" s="47">
        <v>1145900</v>
      </c>
      <c r="K33" s="27" t="s">
        <v>1</v>
      </c>
      <c r="L33" s="129" t="s">
        <v>1</v>
      </c>
      <c r="M33" s="147" t="s">
        <v>1</v>
      </c>
      <c r="N33" s="143"/>
      <c r="P33" s="10"/>
      <c r="Q33" s="10"/>
      <c r="R33" s="10"/>
    </row>
    <row r="34" spans="1:18" ht="24.75" customHeight="1" x14ac:dyDescent="0.25">
      <c r="A34" s="255"/>
      <c r="B34" s="35" t="s">
        <v>1</v>
      </c>
      <c r="C34" s="35" t="s">
        <v>1</v>
      </c>
      <c r="D34" s="35" t="s">
        <v>1</v>
      </c>
      <c r="E34" s="30">
        <v>7</v>
      </c>
      <c r="F34" s="30">
        <v>36.6</v>
      </c>
      <c r="G34" s="47">
        <v>890700</v>
      </c>
      <c r="H34" s="35" t="s">
        <v>1</v>
      </c>
      <c r="I34" s="35" t="s">
        <v>1</v>
      </c>
      <c r="J34" s="35" t="s">
        <v>1</v>
      </c>
      <c r="K34" s="27" t="s">
        <v>1</v>
      </c>
      <c r="L34" s="129" t="s">
        <v>1</v>
      </c>
      <c r="M34" s="147" t="s">
        <v>1</v>
      </c>
      <c r="N34" s="144"/>
      <c r="P34" s="10"/>
      <c r="Q34" s="10"/>
      <c r="R34" s="10"/>
    </row>
    <row r="35" spans="1:18" ht="24.75" customHeight="1" x14ac:dyDescent="0.25">
      <c r="A35" s="255"/>
      <c r="B35" s="35" t="s">
        <v>1</v>
      </c>
      <c r="C35" s="35" t="s">
        <v>1</v>
      </c>
      <c r="D35" s="35" t="s">
        <v>1</v>
      </c>
      <c r="E35" s="101">
        <v>8</v>
      </c>
      <c r="F35" s="101">
        <v>37.6</v>
      </c>
      <c r="G35" s="47">
        <v>910800</v>
      </c>
      <c r="H35" s="35" t="s">
        <v>1</v>
      </c>
      <c r="I35" s="35" t="s">
        <v>1</v>
      </c>
      <c r="J35" s="35" t="s">
        <v>1</v>
      </c>
      <c r="K35" s="27" t="s">
        <v>1</v>
      </c>
      <c r="L35" s="129" t="s">
        <v>1</v>
      </c>
      <c r="M35" s="147" t="s">
        <v>1</v>
      </c>
      <c r="N35" s="144"/>
      <c r="P35" s="10"/>
      <c r="Q35" s="10"/>
      <c r="R35" s="10"/>
    </row>
    <row r="36" spans="1:18" s="78" customFormat="1" ht="24.75" customHeight="1" x14ac:dyDescent="0.25">
      <c r="A36" s="16" t="s">
        <v>13</v>
      </c>
      <c r="B36" s="16">
        <v>0</v>
      </c>
      <c r="C36" s="16">
        <f>SUM(C32:C33)</f>
        <v>0</v>
      </c>
      <c r="D36" s="42">
        <f>SUM(D32:D33)</f>
        <v>0</v>
      </c>
      <c r="E36" s="16">
        <v>4</v>
      </c>
      <c r="F36" s="20">
        <f>F32+F33+F34+F35</f>
        <v>147.69999999999999</v>
      </c>
      <c r="G36" s="45">
        <f>G32+G33+G34+G35</f>
        <v>3586100</v>
      </c>
      <c r="H36" s="20">
        <v>2</v>
      </c>
      <c r="I36" s="20">
        <f>I32+I33</f>
        <v>90.699999999999989</v>
      </c>
      <c r="J36" s="45">
        <f>J32++J33</f>
        <v>2294400</v>
      </c>
      <c r="K36" s="20">
        <v>0</v>
      </c>
      <c r="L36" s="20">
        <v>0</v>
      </c>
      <c r="M36" s="45">
        <v>0</v>
      </c>
      <c r="N36" s="131"/>
      <c r="P36" s="79"/>
      <c r="Q36" s="79"/>
      <c r="R36" s="79"/>
    </row>
    <row r="37" spans="1:18" s="78" customFormat="1" ht="24.75" customHeight="1" x14ac:dyDescent="0.25">
      <c r="A37" s="155" t="s">
        <v>32</v>
      </c>
      <c r="B37" s="256" t="s">
        <v>30</v>
      </c>
      <c r="C37" s="256"/>
      <c r="D37" s="156">
        <v>6</v>
      </c>
      <c r="E37" s="256" t="s">
        <v>29</v>
      </c>
      <c r="F37" s="256"/>
      <c r="G37" s="256"/>
      <c r="H37" s="256"/>
      <c r="I37" s="258">
        <f>G36+J36</f>
        <v>5880500</v>
      </c>
      <c r="J37" s="258"/>
      <c r="K37" s="258"/>
      <c r="L37" s="258"/>
      <c r="M37" s="258"/>
      <c r="N37" s="131"/>
      <c r="P37" s="79"/>
      <c r="Q37" s="79"/>
      <c r="R37" s="79"/>
    </row>
    <row r="38" spans="1:18" s="59" customFormat="1" ht="24.75" customHeight="1" x14ac:dyDescent="0.25">
      <c r="A38" s="207" t="s">
        <v>71</v>
      </c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145"/>
      <c r="P38" s="99"/>
      <c r="Q38" s="99"/>
      <c r="R38" s="99"/>
    </row>
    <row r="39" spans="1:18" s="59" customFormat="1" ht="24.75" customHeight="1" x14ac:dyDescent="0.25">
      <c r="A39" s="195" t="s">
        <v>70</v>
      </c>
      <c r="B39" s="110">
        <v>1</v>
      </c>
      <c r="C39" s="262">
        <v>28.3</v>
      </c>
      <c r="D39" s="47">
        <v>704300</v>
      </c>
      <c r="E39" s="47" t="s">
        <v>1</v>
      </c>
      <c r="F39" s="47" t="s">
        <v>1</v>
      </c>
      <c r="G39" s="47" t="s">
        <v>1</v>
      </c>
      <c r="H39" s="110">
        <v>3</v>
      </c>
      <c r="I39" s="262">
        <v>56.6</v>
      </c>
      <c r="J39" s="262">
        <v>1432000</v>
      </c>
      <c r="K39" s="47" t="s">
        <v>1</v>
      </c>
      <c r="L39" s="47" t="s">
        <v>1</v>
      </c>
      <c r="M39" s="47" t="s">
        <v>1</v>
      </c>
      <c r="N39" s="143"/>
      <c r="P39" s="99"/>
      <c r="Q39" s="99"/>
      <c r="R39" s="99"/>
    </row>
    <row r="40" spans="1:18" s="59" customFormat="1" ht="24.75" customHeight="1" x14ac:dyDescent="0.25">
      <c r="A40" s="196"/>
      <c r="B40" s="263" t="s">
        <v>72</v>
      </c>
      <c r="C40" s="47">
        <v>28.3</v>
      </c>
      <c r="D40" s="47">
        <v>704300</v>
      </c>
      <c r="E40" s="47" t="s">
        <v>1</v>
      </c>
      <c r="F40" s="47" t="s">
        <v>1</v>
      </c>
      <c r="G40" s="47" t="s">
        <v>1</v>
      </c>
      <c r="H40" s="47" t="s">
        <v>1</v>
      </c>
      <c r="I40" s="47" t="s">
        <v>1</v>
      </c>
      <c r="J40" s="47" t="s">
        <v>1</v>
      </c>
      <c r="K40" s="47" t="s">
        <v>1</v>
      </c>
      <c r="L40" s="47" t="s">
        <v>1</v>
      </c>
      <c r="M40" s="47" t="s">
        <v>1</v>
      </c>
      <c r="N40" s="143"/>
      <c r="P40" s="99"/>
      <c r="Q40" s="99"/>
      <c r="R40" s="99"/>
    </row>
    <row r="41" spans="1:18" s="78" customFormat="1" ht="24.75" customHeight="1" x14ac:dyDescent="0.25">
      <c r="A41" s="20" t="s">
        <v>13</v>
      </c>
      <c r="B41" s="20">
        <v>2</v>
      </c>
      <c r="C41" s="100">
        <f>C39+C40</f>
        <v>56.6</v>
      </c>
      <c r="D41" s="45">
        <f>D39+D40</f>
        <v>1408600</v>
      </c>
      <c r="E41" s="20">
        <v>0</v>
      </c>
      <c r="F41" s="20">
        <f>SUM(F37:F38)</f>
        <v>0</v>
      </c>
      <c r="G41" s="45">
        <f>SUM(G37:G38)</f>
        <v>0</v>
      </c>
      <c r="H41" s="20">
        <v>1</v>
      </c>
      <c r="I41" s="264">
        <f>I39</f>
        <v>56.6</v>
      </c>
      <c r="J41" s="264">
        <f>J39</f>
        <v>1432000</v>
      </c>
      <c r="K41" s="264"/>
      <c r="L41" s="264"/>
      <c r="M41" s="45"/>
      <c r="N41" s="131"/>
      <c r="P41" s="79"/>
      <c r="Q41" s="79"/>
      <c r="R41" s="79"/>
    </row>
    <row r="42" spans="1:18" s="158" customFormat="1" ht="24.75" customHeight="1" x14ac:dyDescent="0.25">
      <c r="A42" s="265" t="s">
        <v>32</v>
      </c>
      <c r="B42" s="266" t="s">
        <v>30</v>
      </c>
      <c r="C42" s="266"/>
      <c r="D42" s="267">
        <v>3</v>
      </c>
      <c r="E42" s="266" t="s">
        <v>29</v>
      </c>
      <c r="F42" s="266"/>
      <c r="G42" s="266"/>
      <c r="H42" s="266"/>
      <c r="I42" s="248">
        <f>D41+J41</f>
        <v>2840600</v>
      </c>
      <c r="J42" s="248"/>
      <c r="K42" s="248"/>
      <c r="L42" s="248"/>
      <c r="M42" s="248"/>
      <c r="N42" s="157"/>
      <c r="P42" s="159"/>
      <c r="Q42" s="159"/>
      <c r="R42" s="159"/>
    </row>
    <row r="43" spans="1:18" ht="24.75" customHeight="1" x14ac:dyDescent="0.25">
      <c r="A43" s="268" t="s">
        <v>37</v>
      </c>
      <c r="B43" s="269" t="s">
        <v>30</v>
      </c>
      <c r="C43" s="269"/>
      <c r="D43" s="270">
        <v>23</v>
      </c>
      <c r="E43" s="271" t="s">
        <v>29</v>
      </c>
      <c r="F43" s="271"/>
      <c r="G43" s="271"/>
      <c r="H43" s="271"/>
      <c r="I43" s="272"/>
      <c r="J43" s="272"/>
      <c r="K43" s="272"/>
      <c r="L43" s="273">
        <f>I19+I26+I30+I37+I42</f>
        <v>25105000</v>
      </c>
      <c r="M43" s="274"/>
      <c r="N43" s="146"/>
      <c r="O43" s="28"/>
    </row>
    <row r="44" spans="1:18" ht="18.75" customHeight="1" x14ac:dyDescent="0.25">
      <c r="A44" s="164" t="s">
        <v>78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6"/>
      <c r="N44" s="145"/>
      <c r="O44" s="28"/>
    </row>
    <row r="45" spans="1:18" ht="18" customHeight="1" x14ac:dyDescent="0.25">
      <c r="A45" s="164" t="s">
        <v>36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6"/>
      <c r="N45" s="145"/>
      <c r="O45" s="28"/>
    </row>
    <row r="46" spans="1:18" ht="24.75" customHeight="1" x14ac:dyDescent="0.25">
      <c r="A46" s="195" t="s">
        <v>76</v>
      </c>
      <c r="B46" s="104" t="s">
        <v>1</v>
      </c>
      <c r="C46" s="104" t="s">
        <v>1</v>
      </c>
      <c r="D46" s="106" t="s">
        <v>1</v>
      </c>
      <c r="E46" s="130">
        <v>6</v>
      </c>
      <c r="F46" s="130">
        <v>52.3</v>
      </c>
      <c r="G46" s="47">
        <v>1345100</v>
      </c>
      <c r="H46" s="130">
        <v>3</v>
      </c>
      <c r="I46" s="110">
        <v>67</v>
      </c>
      <c r="J46" s="47">
        <v>1717500</v>
      </c>
      <c r="K46" s="47" t="s">
        <v>1</v>
      </c>
      <c r="L46" s="47" t="s">
        <v>1</v>
      </c>
      <c r="M46" s="47" t="s">
        <v>1</v>
      </c>
      <c r="N46" s="143"/>
      <c r="O46" s="28"/>
    </row>
    <row r="47" spans="1:18" ht="24.75" customHeight="1" x14ac:dyDescent="0.25">
      <c r="A47" s="275"/>
      <c r="B47" s="104" t="s">
        <v>1</v>
      </c>
      <c r="C47" s="104" t="s">
        <v>1</v>
      </c>
      <c r="D47" s="106" t="s">
        <v>1</v>
      </c>
      <c r="E47" s="130">
        <v>8</v>
      </c>
      <c r="F47" s="130">
        <v>52.2</v>
      </c>
      <c r="G47" s="47">
        <v>1342600</v>
      </c>
      <c r="H47" s="130" t="s">
        <v>1</v>
      </c>
      <c r="I47" s="110" t="s">
        <v>1</v>
      </c>
      <c r="J47" s="47" t="s">
        <v>1</v>
      </c>
      <c r="K47" s="47" t="s">
        <v>1</v>
      </c>
      <c r="L47" s="47" t="s">
        <v>1</v>
      </c>
      <c r="M47" s="47" t="s">
        <v>1</v>
      </c>
      <c r="N47" s="143"/>
      <c r="O47" s="28"/>
    </row>
    <row r="48" spans="1:18" s="78" customFormat="1" ht="24.75" customHeight="1" x14ac:dyDescent="0.25">
      <c r="A48" s="20" t="s">
        <v>13</v>
      </c>
      <c r="B48" s="20">
        <v>0</v>
      </c>
      <c r="C48" s="20">
        <f>SUM(C44:C45)</f>
        <v>0</v>
      </c>
      <c r="D48" s="45">
        <f>SUM(D44:D45)</f>
        <v>0</v>
      </c>
      <c r="E48" s="20">
        <v>2</v>
      </c>
      <c r="F48" s="20">
        <f>F46+F47</f>
        <v>104.5</v>
      </c>
      <c r="G48" s="45">
        <f>G46+G47</f>
        <v>2687700</v>
      </c>
      <c r="H48" s="20">
        <v>1</v>
      </c>
      <c r="I48" s="276">
        <f>I46</f>
        <v>67</v>
      </c>
      <c r="J48" s="276">
        <f>J46</f>
        <v>1717500</v>
      </c>
      <c r="K48" s="276">
        <v>0</v>
      </c>
      <c r="L48" s="276">
        <v>0</v>
      </c>
      <c r="M48" s="45">
        <v>0</v>
      </c>
      <c r="N48" s="131"/>
      <c r="O48" s="125"/>
    </row>
    <row r="49" spans="1:15" s="78" customFormat="1" ht="24.75" customHeight="1" x14ac:dyDescent="0.25">
      <c r="A49" s="282" t="s">
        <v>32</v>
      </c>
      <c r="B49" s="283" t="s">
        <v>30</v>
      </c>
      <c r="C49" s="283"/>
      <c r="D49" s="284">
        <v>3</v>
      </c>
      <c r="E49" s="266" t="s">
        <v>29</v>
      </c>
      <c r="F49" s="266"/>
      <c r="G49" s="266"/>
      <c r="H49" s="266"/>
      <c r="I49" s="266"/>
      <c r="J49" s="248">
        <f>G48+J48</f>
        <v>4405200</v>
      </c>
      <c r="K49" s="248"/>
      <c r="L49" s="248"/>
      <c r="M49" s="248"/>
      <c r="N49" s="131"/>
      <c r="O49" s="125"/>
    </row>
    <row r="50" spans="1:15" s="78" customFormat="1" ht="53.25" customHeight="1" x14ac:dyDescent="0.25">
      <c r="A50" s="130" t="s">
        <v>85</v>
      </c>
      <c r="B50" s="104" t="s">
        <v>1</v>
      </c>
      <c r="C50" s="104" t="s">
        <v>1</v>
      </c>
      <c r="D50" s="106" t="s">
        <v>1</v>
      </c>
      <c r="E50" s="104" t="s">
        <v>1</v>
      </c>
      <c r="F50" s="104" t="s">
        <v>1</v>
      </c>
      <c r="G50" s="106" t="s">
        <v>1</v>
      </c>
      <c r="H50" s="104" t="s">
        <v>1</v>
      </c>
      <c r="I50" s="104" t="s">
        <v>1</v>
      </c>
      <c r="J50" s="106" t="s">
        <v>1</v>
      </c>
      <c r="K50" s="110">
        <v>3</v>
      </c>
      <c r="L50" s="262">
        <v>81.599999999999994</v>
      </c>
      <c r="M50" s="47">
        <v>2101689.6</v>
      </c>
      <c r="N50" s="141"/>
      <c r="O50" s="125"/>
    </row>
    <row r="51" spans="1:15" s="78" customFormat="1" ht="24.75" customHeight="1" x14ac:dyDescent="0.25">
      <c r="A51" s="20" t="s">
        <v>2</v>
      </c>
      <c r="B51" s="20">
        <v>0</v>
      </c>
      <c r="C51" s="20">
        <v>0</v>
      </c>
      <c r="D51" s="45">
        <v>0</v>
      </c>
      <c r="E51" s="20">
        <v>0</v>
      </c>
      <c r="F51" s="20">
        <v>0</v>
      </c>
      <c r="G51" s="45">
        <v>0</v>
      </c>
      <c r="H51" s="20">
        <v>0</v>
      </c>
      <c r="I51" s="276">
        <v>0</v>
      </c>
      <c r="J51" s="276">
        <v>0</v>
      </c>
      <c r="K51" s="276">
        <v>1</v>
      </c>
      <c r="L51" s="264">
        <v>81.599999999999994</v>
      </c>
      <c r="M51" s="45">
        <f>M50</f>
        <v>2101689.6</v>
      </c>
      <c r="N51" s="141"/>
      <c r="O51" s="125"/>
    </row>
    <row r="52" spans="1:15" s="78" customFormat="1" ht="24.75" customHeight="1" x14ac:dyDescent="0.25">
      <c r="A52" s="155" t="s">
        <v>32</v>
      </c>
      <c r="B52" s="257" t="s">
        <v>30</v>
      </c>
      <c r="C52" s="257"/>
      <c r="D52" s="285">
        <v>1</v>
      </c>
      <c r="E52" s="257" t="s">
        <v>29</v>
      </c>
      <c r="F52" s="257"/>
      <c r="G52" s="257"/>
      <c r="H52" s="257"/>
      <c r="I52" s="258">
        <f>M51</f>
        <v>2101689.6</v>
      </c>
      <c r="J52" s="258"/>
      <c r="K52" s="258"/>
      <c r="L52" s="258"/>
      <c r="M52" s="286"/>
      <c r="N52" s="131"/>
      <c r="O52" s="125"/>
    </row>
    <row r="53" spans="1:15" s="281" customFormat="1" ht="24.75" customHeight="1" x14ac:dyDescent="0.25">
      <c r="A53" s="160" t="s">
        <v>82</v>
      </c>
      <c r="B53" s="277" t="s">
        <v>30</v>
      </c>
      <c r="C53" s="277"/>
      <c r="D53" s="278">
        <v>4</v>
      </c>
      <c r="E53" s="277" t="s">
        <v>29</v>
      </c>
      <c r="F53" s="277"/>
      <c r="G53" s="277"/>
      <c r="H53" s="277"/>
      <c r="I53" s="232">
        <f>J49+I52</f>
        <v>6506889.5999999996</v>
      </c>
      <c r="J53" s="232"/>
      <c r="K53" s="232"/>
      <c r="L53" s="232"/>
      <c r="M53" s="233"/>
      <c r="N53" s="279"/>
      <c r="O53" s="280"/>
    </row>
    <row r="54" spans="1:15" ht="39" customHeight="1" x14ac:dyDescent="0.25">
      <c r="A54" s="161" t="s">
        <v>83</v>
      </c>
      <c r="B54" s="250" t="s">
        <v>30</v>
      </c>
      <c r="C54" s="251"/>
      <c r="D54" s="162">
        <v>27</v>
      </c>
      <c r="E54" s="252" t="s">
        <v>29</v>
      </c>
      <c r="F54" s="253"/>
      <c r="G54" s="253"/>
      <c r="H54" s="253"/>
      <c r="I54" s="163"/>
      <c r="J54" s="163"/>
      <c r="K54" s="163"/>
      <c r="L54" s="234">
        <f>L43+I53</f>
        <v>31611889.600000001</v>
      </c>
      <c r="M54" s="235"/>
      <c r="N54" s="146"/>
    </row>
    <row r="55" spans="1:15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</row>
    <row r="56" spans="1:15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</row>
    <row r="57" spans="1:15" x14ac:dyDescent="0.2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</row>
    <row r="58" spans="1:15" x14ac:dyDescent="0.25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</row>
    <row r="59" spans="1:15" x14ac:dyDescent="0.2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</row>
  </sheetData>
  <mergeCells count="55">
    <mergeCell ref="E19:H19"/>
    <mergeCell ref="A15:A17"/>
    <mergeCell ref="B26:C26"/>
    <mergeCell ref="E26:H26"/>
    <mergeCell ref="A45:M45"/>
    <mergeCell ref="I26:M26"/>
    <mergeCell ref="A46:A47"/>
    <mergeCell ref="B52:C52"/>
    <mergeCell ref="A27:M27"/>
    <mergeCell ref="B30:C30"/>
    <mergeCell ref="E30:H30"/>
    <mergeCell ref="E52:H52"/>
    <mergeCell ref="I30:M30"/>
    <mergeCell ref="I37:M37"/>
    <mergeCell ref="I42:M42"/>
    <mergeCell ref="I52:M52"/>
    <mergeCell ref="B49:C49"/>
    <mergeCell ref="E49:I49"/>
    <mergeCell ref="J49:M49"/>
    <mergeCell ref="A38:M38"/>
    <mergeCell ref="B42:C42"/>
    <mergeCell ref="E42:H42"/>
    <mergeCell ref="A39:A40"/>
    <mergeCell ref="A44:M44"/>
    <mergeCell ref="I1:M1"/>
    <mergeCell ref="G3:M3"/>
    <mergeCell ref="F2:M2"/>
    <mergeCell ref="A20:M20"/>
    <mergeCell ref="A21:A24"/>
    <mergeCell ref="C7:M7"/>
    <mergeCell ref="I5:M5"/>
    <mergeCell ref="E6:M6"/>
    <mergeCell ref="B19:C19"/>
    <mergeCell ref="A9:M9"/>
    <mergeCell ref="A13:M13"/>
    <mergeCell ref="A14:M14"/>
    <mergeCell ref="A11:A12"/>
    <mergeCell ref="I19:M19"/>
    <mergeCell ref="B11:D11"/>
    <mergeCell ref="E11:G11"/>
    <mergeCell ref="I53:M53"/>
    <mergeCell ref="H11:J11"/>
    <mergeCell ref="K11:M11"/>
    <mergeCell ref="L43:M43"/>
    <mergeCell ref="L54:M54"/>
    <mergeCell ref="B53:C53"/>
    <mergeCell ref="E53:H53"/>
    <mergeCell ref="B54:C54"/>
    <mergeCell ref="E54:H54"/>
    <mergeCell ref="B43:C43"/>
    <mergeCell ref="E43:H43"/>
    <mergeCell ref="A31:M31"/>
    <mergeCell ref="A32:A35"/>
    <mergeCell ref="B37:C37"/>
    <mergeCell ref="E37:H37"/>
  </mergeCells>
  <pageMargins left="0.7" right="0.7" top="0.75" bottom="0.75" header="0.3" footer="0.3"/>
  <pageSetup paperSize="9" scale="8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2025-10-05T07:38:17Z</dcterms:modified>
</cp:coreProperties>
</file>